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dent Behavior Core UC Davis\Database of normative mouse behavior scores\Files for PDF assembly July 2020\"/>
    </mc:Choice>
  </mc:AlternateContent>
  <xr:revisionPtr revIDLastSave="0" documentId="8_{832EB7B4-B37C-40BE-ABAA-377053DF3630}" xr6:coauthVersionLast="45" xr6:coauthVersionMax="45" xr10:uidLastSave="{00000000-0000-0000-0000-000000000000}"/>
  <bookViews>
    <workbookView xWindow="4035" yWindow="3540" windowWidth="21495" windowHeight="114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5" i="1" l="1"/>
  <c r="M126" i="1"/>
  <c r="G111" i="1" l="1"/>
  <c r="G110" i="1"/>
  <c r="G97" i="1"/>
  <c r="G96" i="1"/>
  <c r="G79" i="1"/>
  <c r="G78" i="1"/>
  <c r="G64" i="1"/>
  <c r="G63" i="1"/>
  <c r="G50" i="1"/>
  <c r="G49" i="1"/>
  <c r="G30" i="1"/>
  <c r="G29" i="1"/>
  <c r="G14" i="1"/>
  <c r="G13" i="1"/>
  <c r="H111" i="1"/>
  <c r="H110" i="1"/>
  <c r="H97" i="1"/>
  <c r="H96" i="1"/>
  <c r="H79" i="1"/>
  <c r="H78" i="1"/>
  <c r="H64" i="1"/>
  <c r="H63" i="1"/>
  <c r="H50" i="1"/>
  <c r="H49" i="1"/>
  <c r="H30" i="1"/>
  <c r="H29" i="1"/>
  <c r="H14" i="1"/>
  <c r="H13" i="1"/>
  <c r="I111" i="1"/>
  <c r="I110" i="1"/>
  <c r="I97" i="1"/>
  <c r="I96" i="1"/>
  <c r="I79" i="1"/>
  <c r="I78" i="1"/>
  <c r="I64" i="1"/>
  <c r="I63" i="1"/>
  <c r="I50" i="1"/>
  <c r="I49" i="1"/>
  <c r="I30" i="1"/>
  <c r="I29" i="1"/>
  <c r="I14" i="1"/>
  <c r="I13" i="1"/>
  <c r="F111" i="1"/>
  <c r="F110" i="1"/>
  <c r="F97" i="1"/>
  <c r="F96" i="1"/>
  <c r="F79" i="1"/>
  <c r="F78" i="1"/>
  <c r="F64" i="1"/>
  <c r="F63" i="1"/>
  <c r="F50" i="1"/>
  <c r="F49" i="1"/>
  <c r="F30" i="1"/>
  <c r="F29" i="1"/>
  <c r="F14" i="1"/>
  <c r="F13" i="1"/>
  <c r="J110" i="1"/>
  <c r="K110" i="1"/>
  <c r="L110" i="1"/>
  <c r="J111" i="1"/>
  <c r="K111" i="1"/>
  <c r="L111" i="1"/>
  <c r="M78" i="1" l="1"/>
  <c r="M79" i="1"/>
  <c r="M63" i="1"/>
  <c r="M64" i="1"/>
  <c r="M49" i="1"/>
  <c r="M50" i="1"/>
  <c r="M13" i="1"/>
  <c r="M14" i="1"/>
  <c r="K96" i="1" l="1"/>
  <c r="J96" i="1"/>
  <c r="K97" i="1"/>
  <c r="J97" i="1"/>
  <c r="L96" i="1"/>
  <c r="L97" i="1"/>
  <c r="K78" i="1"/>
  <c r="J78" i="1"/>
  <c r="K79" i="1"/>
  <c r="J79" i="1"/>
  <c r="L78" i="1"/>
  <c r="L79" i="1"/>
  <c r="K49" i="1"/>
  <c r="J49" i="1"/>
  <c r="K50" i="1"/>
  <c r="J50" i="1"/>
  <c r="L49" i="1"/>
  <c r="L50" i="1"/>
  <c r="K63" i="1"/>
  <c r="J63" i="1"/>
  <c r="K64" i="1"/>
  <c r="J64" i="1"/>
  <c r="L63" i="1"/>
  <c r="L64" i="1"/>
  <c r="K29" i="1"/>
  <c r="J29" i="1"/>
  <c r="K30" i="1"/>
  <c r="J30" i="1"/>
  <c r="L29" i="1"/>
  <c r="L30" i="1"/>
  <c r="K13" i="1"/>
  <c r="J13" i="1"/>
  <c r="K14" i="1"/>
  <c r="J14" i="1"/>
  <c r="L13" i="1"/>
  <c r="L14" i="1"/>
</calcChain>
</file>

<file path=xl/sharedStrings.xml><?xml version="1.0" encoding="utf-8"?>
<sst xmlns="http://schemas.openxmlformats.org/spreadsheetml/2006/main" count="683" uniqueCount="135">
  <si>
    <t>Mouse</t>
  </si>
  <si>
    <t>11728</t>
  </si>
  <si>
    <t>11735</t>
  </si>
  <si>
    <t>11737</t>
  </si>
  <si>
    <t>11738</t>
  </si>
  <si>
    <t>11843</t>
  </si>
  <si>
    <t>11844</t>
  </si>
  <si>
    <t>11845</t>
  </si>
  <si>
    <t>11853</t>
  </si>
  <si>
    <t>11855</t>
  </si>
  <si>
    <t>11856</t>
  </si>
  <si>
    <t>Grin2b</t>
  </si>
  <si>
    <t>WT</t>
  </si>
  <si>
    <t>7194</t>
  </si>
  <si>
    <t>7302</t>
  </si>
  <si>
    <t>7370</t>
  </si>
  <si>
    <t>7394</t>
  </si>
  <si>
    <t>7486</t>
  </si>
  <si>
    <t>7559</t>
  </si>
  <si>
    <t>7561</t>
  </si>
  <si>
    <t>7631</t>
  </si>
  <si>
    <t>7634</t>
  </si>
  <si>
    <t>7636</t>
  </si>
  <si>
    <t>7742</t>
  </si>
  <si>
    <t>7747</t>
  </si>
  <si>
    <t>7937</t>
  </si>
  <si>
    <t>Pten</t>
  </si>
  <si>
    <t>54</t>
  </si>
  <si>
    <t>11</t>
  </si>
  <si>
    <t>15</t>
  </si>
  <si>
    <t>16</t>
  </si>
  <si>
    <t>23</t>
  </si>
  <si>
    <t>24</t>
  </si>
  <si>
    <t>25</t>
  </si>
  <si>
    <t>34</t>
  </si>
  <si>
    <t>36</t>
  </si>
  <si>
    <t>47</t>
  </si>
  <si>
    <t>48</t>
  </si>
  <si>
    <t>Chd8</t>
  </si>
  <si>
    <t>1</t>
  </si>
  <si>
    <t>H2KbDb</t>
  </si>
  <si>
    <t>3</t>
  </si>
  <si>
    <t>4</t>
  </si>
  <si>
    <t>5</t>
  </si>
  <si>
    <t>6</t>
  </si>
  <si>
    <t>17</t>
  </si>
  <si>
    <t>21</t>
  </si>
  <si>
    <t>37</t>
  </si>
  <si>
    <t>40</t>
  </si>
  <si>
    <t>41</t>
  </si>
  <si>
    <t>43</t>
  </si>
  <si>
    <t>44</t>
  </si>
  <si>
    <t>59</t>
  </si>
  <si>
    <t>61</t>
  </si>
  <si>
    <t>64</t>
  </si>
  <si>
    <t>77</t>
  </si>
  <si>
    <t>80</t>
  </si>
  <si>
    <t>2421</t>
  </si>
  <si>
    <t>2512</t>
  </si>
  <si>
    <t>2513</t>
  </si>
  <si>
    <t>2515</t>
  </si>
  <si>
    <t>2559</t>
  </si>
  <si>
    <t>4616</t>
  </si>
  <si>
    <t>4624</t>
  </si>
  <si>
    <t>4691</t>
  </si>
  <si>
    <t>5173</t>
  </si>
  <si>
    <t>5174</t>
  </si>
  <si>
    <t>5175</t>
  </si>
  <si>
    <t>5176</t>
  </si>
  <si>
    <t>Nord 2015</t>
  </si>
  <si>
    <t>McAllister 2016</t>
  </si>
  <si>
    <t>Crawley 2014-2015</t>
  </si>
  <si>
    <t>Project PI</t>
  </si>
  <si>
    <t>Experimenter</t>
  </si>
  <si>
    <t>17-3005</t>
  </si>
  <si>
    <t>17-3006</t>
  </si>
  <si>
    <t>17-3008</t>
  </si>
  <si>
    <t>17-3032</t>
  </si>
  <si>
    <t>17-3034</t>
  </si>
  <si>
    <t>17-3037</t>
  </si>
  <si>
    <t>17-3239</t>
  </si>
  <si>
    <t>17-3241</t>
  </si>
  <si>
    <t>17-3246</t>
  </si>
  <si>
    <t>17-3248</t>
  </si>
  <si>
    <t>17-3249</t>
  </si>
  <si>
    <t>17-3260</t>
  </si>
  <si>
    <t>17-3262</t>
  </si>
  <si>
    <t>17-3290</t>
  </si>
  <si>
    <t>17-3292</t>
  </si>
  <si>
    <t>Arid1b</t>
  </si>
  <si>
    <t>Petkova</t>
  </si>
  <si>
    <t>Silverman 2018</t>
  </si>
  <si>
    <t>Male-Female Social Interaction Scores, Mouse Behavior Core, MIND Institute IDDRC, University of California, Davis</t>
  </si>
  <si>
    <t>Mean</t>
  </si>
  <si>
    <t>Standard Error</t>
  </si>
  <si>
    <t>Franzetti, Pride, Silverman, Crawley, 2020</t>
  </si>
  <si>
    <t>Group</t>
  </si>
  <si>
    <t>Front Approach # Bouts</t>
  </si>
  <si>
    <t>Nose to Nose # Bouts</t>
  </si>
  <si>
    <t>Nose to Nose Time (sec)</t>
  </si>
  <si>
    <t>Nose to Anogenital # Bouts</t>
  </si>
  <si>
    <t>Nose to Anogenital Time (sec)</t>
  </si>
  <si>
    <t>Following # Bouts</t>
  </si>
  <si>
    <t>Following Time (sec)</t>
  </si>
  <si>
    <t>Sex</t>
  </si>
  <si>
    <t>Mutation/ treatment</t>
  </si>
  <si>
    <t>Genetic Background</t>
  </si>
  <si>
    <t>Ultrasonic Vocalizations Total</t>
  </si>
  <si>
    <t>C57B/5NJ</t>
  </si>
  <si>
    <t>Shank3B</t>
  </si>
  <si>
    <t>C57BL/6N</t>
  </si>
  <si>
    <t>C57BL/6J.C57BL/6N</t>
  </si>
  <si>
    <t>C57BL/6J</t>
  </si>
  <si>
    <t>C57BL/6.129</t>
  </si>
  <si>
    <t>M</t>
  </si>
  <si>
    <t>MAR</t>
  </si>
  <si>
    <t>Vehicle</t>
  </si>
  <si>
    <t>Jones</t>
  </si>
  <si>
    <t>Van de Water 2016</t>
  </si>
  <si>
    <t>30-2</t>
  </si>
  <si>
    <t>31-4</t>
  </si>
  <si>
    <t>31-1</t>
  </si>
  <si>
    <t>39-2</t>
  </si>
  <si>
    <t>36-4</t>
  </si>
  <si>
    <t>36-1</t>
  </si>
  <si>
    <t>37-6</t>
  </si>
  <si>
    <t>44-3</t>
  </si>
  <si>
    <t>44-4</t>
  </si>
  <si>
    <t>46-2</t>
  </si>
  <si>
    <t>46-4</t>
  </si>
  <si>
    <t>52-2</t>
  </si>
  <si>
    <t>Yang</t>
  </si>
  <si>
    <t>Crawley 2014</t>
  </si>
  <si>
    <t>16p11.2</t>
  </si>
  <si>
    <t>Chenaux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</si>
</sst>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6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C000"/>
        <bgColor indexed="64"/>
      </patternFill>
    </fill>
    <fill>
      <patternFill patternType="solid">
        <fgColor rgb="FFAD07E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3">
    <xf numFmtId="0" fontId="0" fillId="0" borderId="0" xfId="0"/>
    <xf numFmtId="0" fontId="19" fillId="0" borderId="0" xfId="0" applyFont="1" applyFill="1" applyAlignment="1">
      <alignment horizontal="center"/>
    </xf>
    <xf numFmtId="0" fontId="19" fillId="0" borderId="14" xfId="0" applyFont="1" applyFill="1" applyBorder="1" applyAlignment="1">
      <alignment horizontal="center" wrapText="1"/>
    </xf>
    <xf numFmtId="0" fontId="19" fillId="0" borderId="30" xfId="0" applyFont="1" applyFill="1" applyBorder="1" applyAlignment="1">
      <alignment horizontal="center" wrapText="1"/>
    </xf>
    <xf numFmtId="0" fontId="19" fillId="0" borderId="15" xfId="0" applyFont="1" applyFill="1" applyBorder="1" applyAlignment="1">
      <alignment horizontal="center" wrapText="1"/>
    </xf>
    <xf numFmtId="0" fontId="19" fillId="0" borderId="16" xfId="0" applyFont="1" applyFill="1" applyBorder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19" fillId="0" borderId="17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9" fillId="0" borderId="26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2" fontId="22" fillId="0" borderId="10" xfId="6" applyNumberFormat="1" applyFont="1" applyFill="1" applyBorder="1" applyAlignment="1">
      <alignment horizontal="center"/>
    </xf>
    <xf numFmtId="2" fontId="22" fillId="0" borderId="23" xfId="6" applyNumberFormat="1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20" fillId="0" borderId="17" xfId="42" applyFont="1" applyFill="1" applyBorder="1" applyAlignment="1">
      <alignment horizontal="center"/>
    </xf>
    <xf numFmtId="0" fontId="20" fillId="0" borderId="31" xfId="42" applyFont="1" applyFill="1" applyBorder="1" applyAlignment="1">
      <alignment horizontal="center"/>
    </xf>
    <xf numFmtId="0" fontId="20" fillId="0" borderId="18" xfId="42" applyFont="1" applyFill="1" applyBorder="1" applyAlignment="1">
      <alignment horizontal="center"/>
    </xf>
    <xf numFmtId="0" fontId="20" fillId="0" borderId="0" xfId="42" applyFont="1" applyFill="1" applyAlignment="1">
      <alignment horizontal="center"/>
    </xf>
    <xf numFmtId="0" fontId="20" fillId="0" borderId="20" xfId="42" applyFont="1" applyFill="1" applyBorder="1" applyAlignment="1">
      <alignment horizontal="center"/>
    </xf>
    <xf numFmtId="0" fontId="20" fillId="0" borderId="26" xfId="42" applyFont="1" applyFill="1" applyBorder="1" applyAlignment="1">
      <alignment horizontal="center"/>
    </xf>
    <xf numFmtId="0" fontId="20" fillId="0" borderId="10" xfId="42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20" fillId="0" borderId="23" xfId="42" applyFont="1" applyFill="1" applyBorder="1" applyAlignment="1">
      <alignment horizontal="center"/>
    </xf>
    <xf numFmtId="0" fontId="19" fillId="33" borderId="32" xfId="0" applyFont="1" applyFill="1" applyBorder="1" applyAlignment="1">
      <alignment horizontal="center"/>
    </xf>
    <xf numFmtId="0" fontId="19" fillId="34" borderId="32" xfId="0" applyFont="1" applyFill="1" applyBorder="1" applyAlignment="1">
      <alignment horizontal="center"/>
    </xf>
    <xf numFmtId="0" fontId="19" fillId="35" borderId="32" xfId="0" applyFont="1" applyFill="1" applyBorder="1" applyAlignment="1">
      <alignment horizontal="center"/>
    </xf>
    <xf numFmtId="0" fontId="19" fillId="36" borderId="32" xfId="0" applyFont="1" applyFill="1" applyBorder="1" applyAlignment="1">
      <alignment horizontal="center"/>
    </xf>
    <xf numFmtId="0" fontId="19" fillId="37" borderId="32" xfId="0" applyFont="1" applyFill="1" applyBorder="1" applyAlignment="1">
      <alignment horizontal="center"/>
    </xf>
    <xf numFmtId="0" fontId="19" fillId="38" borderId="32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0" fillId="39" borderId="32" xfId="0" applyFill="1" applyBorder="1"/>
    <xf numFmtId="0" fontId="0" fillId="40" borderId="32" xfId="0" applyFill="1" applyBorder="1"/>
    <xf numFmtId="0" fontId="21" fillId="0" borderId="11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2" fontId="22" fillId="0" borderId="20" xfId="6" applyNumberFormat="1" applyFont="1" applyFill="1" applyBorder="1" applyAlignment="1">
      <alignment horizontal="center"/>
    </xf>
    <xf numFmtId="2" fontId="22" fillId="0" borderId="26" xfId="6" applyNumberFormat="1" applyFont="1" applyFill="1" applyBorder="1" applyAlignment="1">
      <alignment horizontal="center"/>
    </xf>
    <xf numFmtId="2" fontId="22" fillId="0" borderId="10" xfId="6" applyNumberFormat="1" applyFont="1" applyFill="1" applyBorder="1" applyAlignment="1">
      <alignment horizontal="center"/>
    </xf>
    <xf numFmtId="2" fontId="22" fillId="0" borderId="22" xfId="6" applyNumberFormat="1" applyFont="1" applyFill="1" applyBorder="1" applyAlignment="1">
      <alignment horizontal="center"/>
    </xf>
    <xf numFmtId="2" fontId="22" fillId="0" borderId="29" xfId="6" applyNumberFormat="1" applyFont="1" applyFill="1" applyBorder="1" applyAlignment="1">
      <alignment horizontal="center"/>
    </xf>
    <xf numFmtId="2" fontId="22" fillId="0" borderId="23" xfId="6" applyNumberFormat="1" applyFont="1" applyFill="1" applyBorder="1" applyAlignment="1">
      <alignment horizontal="center"/>
    </xf>
    <xf numFmtId="0" fontId="19" fillId="0" borderId="24" xfId="0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19" fillId="0" borderId="2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2" fontId="21" fillId="0" borderId="0" xfId="0" applyNumberFormat="1" applyFont="1" applyFill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B7DEE8"/>
      <color rgb="FFB7E8DE"/>
      <color rgb="FFC8F8EA"/>
      <color rgb="FFF5E6C1"/>
      <color rgb="FFCCC0DA"/>
      <color rgb="FFC6DCCE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8"/>
  <sheetViews>
    <sheetView tabSelected="1" topLeftCell="F1" zoomScaleNormal="100" workbookViewId="0">
      <pane ySplit="2" topLeftCell="A42" activePane="bottomLeft" state="frozen"/>
      <selection pane="bottomLeft" activeCell="N48" sqref="N48"/>
    </sheetView>
  </sheetViews>
  <sheetFormatPr defaultColWidth="9" defaultRowHeight="14.25" x14ac:dyDescent="0.2"/>
  <cols>
    <col min="1" max="1" width="12.85546875" style="1" customWidth="1"/>
    <col min="2" max="2" width="7" style="1" customWidth="1"/>
    <col min="3" max="3" width="13.140625" style="1" customWidth="1"/>
    <col min="4" max="4" width="23.140625" style="1" customWidth="1"/>
    <col min="5" max="5" width="12.85546875" style="1" customWidth="1"/>
    <col min="6" max="6" width="20.85546875" style="1" customWidth="1"/>
    <col min="7" max="7" width="19.5703125" style="1" customWidth="1"/>
    <col min="8" max="8" width="16.5703125" style="1" customWidth="1"/>
    <col min="9" max="9" width="19.28515625" style="1" customWidth="1"/>
    <col min="10" max="10" width="15.140625" style="1" customWidth="1"/>
    <col min="11" max="11" width="14.7109375" style="1" customWidth="1"/>
    <col min="12" max="12" width="18.140625" style="1" customWidth="1"/>
    <col min="13" max="13" width="20" style="1" customWidth="1"/>
    <col min="14" max="14" width="16" style="1" customWidth="1"/>
    <col min="15" max="15" width="21.28515625" style="1" customWidth="1"/>
    <col min="16" max="16384" width="9" style="1"/>
  </cols>
  <sheetData>
    <row r="1" spans="1:15" ht="21" thickBot="1" x14ac:dyDescent="0.35">
      <c r="A1" s="43" t="s">
        <v>92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5" s="6" customFormat="1" ht="29.85" customHeight="1" thickBot="1" x14ac:dyDescent="0.25">
      <c r="A2" s="2" t="s">
        <v>0</v>
      </c>
      <c r="B2" s="3" t="s">
        <v>104</v>
      </c>
      <c r="C2" s="4" t="s">
        <v>105</v>
      </c>
      <c r="D2" s="4" t="s">
        <v>106</v>
      </c>
      <c r="E2" s="4" t="s">
        <v>96</v>
      </c>
      <c r="F2" s="4" t="s">
        <v>101</v>
      </c>
      <c r="G2" s="4" t="s">
        <v>100</v>
      </c>
      <c r="H2" s="4" t="s">
        <v>99</v>
      </c>
      <c r="I2" s="4" t="s">
        <v>98</v>
      </c>
      <c r="J2" s="4" t="s">
        <v>103</v>
      </c>
      <c r="K2" s="4" t="s">
        <v>102</v>
      </c>
      <c r="L2" s="4" t="s">
        <v>97</v>
      </c>
      <c r="M2" s="4" t="s">
        <v>107</v>
      </c>
      <c r="N2" s="4" t="s">
        <v>73</v>
      </c>
      <c r="O2" s="5" t="s">
        <v>72</v>
      </c>
    </row>
    <row r="3" spans="1:15" x14ac:dyDescent="0.2">
      <c r="A3" s="7" t="s">
        <v>1</v>
      </c>
      <c r="B3" s="8" t="s">
        <v>114</v>
      </c>
      <c r="C3" s="9" t="s">
        <v>11</v>
      </c>
      <c r="D3" s="9" t="s">
        <v>112</v>
      </c>
      <c r="E3" s="9" t="s">
        <v>12</v>
      </c>
      <c r="F3" s="9">
        <v>63.152000000000001</v>
      </c>
      <c r="G3" s="9">
        <v>7</v>
      </c>
      <c r="H3" s="9">
        <v>15.215999999999999</v>
      </c>
      <c r="I3" s="9">
        <v>10</v>
      </c>
      <c r="J3" s="9">
        <v>14.952</v>
      </c>
      <c r="K3" s="9">
        <v>7</v>
      </c>
      <c r="L3" s="9">
        <v>0</v>
      </c>
      <c r="M3" s="9">
        <v>376</v>
      </c>
      <c r="N3" s="9"/>
      <c r="O3" s="10" t="s">
        <v>71</v>
      </c>
    </row>
    <row r="4" spans="1:15" x14ac:dyDescent="0.2">
      <c r="A4" s="11" t="s">
        <v>2</v>
      </c>
      <c r="B4" s="12" t="s">
        <v>114</v>
      </c>
      <c r="C4" s="13" t="s">
        <v>11</v>
      </c>
      <c r="D4" s="13" t="s">
        <v>112</v>
      </c>
      <c r="E4" s="13" t="s">
        <v>12</v>
      </c>
      <c r="F4" s="13">
        <v>20.908000000000001</v>
      </c>
      <c r="G4" s="13">
        <v>5</v>
      </c>
      <c r="H4" s="13">
        <v>19.094999999999999</v>
      </c>
      <c r="I4" s="13">
        <v>12</v>
      </c>
      <c r="J4" s="13">
        <v>3.488</v>
      </c>
      <c r="K4" s="13">
        <v>2</v>
      </c>
      <c r="L4" s="13">
        <v>0</v>
      </c>
      <c r="M4" s="13">
        <v>850</v>
      </c>
      <c r="N4" s="13"/>
      <c r="O4" s="14" t="s">
        <v>71</v>
      </c>
    </row>
    <row r="5" spans="1:15" x14ac:dyDescent="0.2">
      <c r="A5" s="11" t="s">
        <v>3</v>
      </c>
      <c r="B5" s="12" t="s">
        <v>114</v>
      </c>
      <c r="C5" s="13" t="s">
        <v>11</v>
      </c>
      <c r="D5" s="13" t="s">
        <v>112</v>
      </c>
      <c r="E5" s="13" t="s">
        <v>12</v>
      </c>
      <c r="F5" s="13">
        <v>29.382999999999999</v>
      </c>
      <c r="G5" s="13">
        <v>10</v>
      </c>
      <c r="H5" s="13">
        <v>12.747</v>
      </c>
      <c r="I5" s="13">
        <v>16</v>
      </c>
      <c r="J5" s="13">
        <v>10.574</v>
      </c>
      <c r="K5" s="13">
        <v>7</v>
      </c>
      <c r="L5" s="13">
        <v>0</v>
      </c>
      <c r="M5" s="13">
        <v>1416</v>
      </c>
      <c r="N5" s="13"/>
      <c r="O5" s="14" t="s">
        <v>71</v>
      </c>
    </row>
    <row r="6" spans="1:15" x14ac:dyDescent="0.2">
      <c r="A6" s="11" t="s">
        <v>4</v>
      </c>
      <c r="B6" s="12" t="s">
        <v>114</v>
      </c>
      <c r="C6" s="13" t="s">
        <v>11</v>
      </c>
      <c r="D6" s="13" t="s">
        <v>112</v>
      </c>
      <c r="E6" s="13" t="s">
        <v>12</v>
      </c>
      <c r="F6" s="13">
        <v>25.004000000000001</v>
      </c>
      <c r="G6" s="13">
        <v>7</v>
      </c>
      <c r="H6" s="13">
        <v>10.59</v>
      </c>
      <c r="I6" s="13">
        <v>10</v>
      </c>
      <c r="J6" s="13">
        <v>12.287000000000001</v>
      </c>
      <c r="K6" s="13">
        <v>8</v>
      </c>
      <c r="L6" s="13">
        <v>1</v>
      </c>
      <c r="M6" s="13">
        <v>851</v>
      </c>
      <c r="N6" s="13"/>
      <c r="O6" s="14" t="s">
        <v>71</v>
      </c>
    </row>
    <row r="7" spans="1:15" x14ac:dyDescent="0.2">
      <c r="A7" s="11" t="s">
        <v>5</v>
      </c>
      <c r="B7" s="12" t="s">
        <v>114</v>
      </c>
      <c r="C7" s="13" t="s">
        <v>11</v>
      </c>
      <c r="D7" s="13" t="s">
        <v>112</v>
      </c>
      <c r="E7" s="13" t="s">
        <v>12</v>
      </c>
      <c r="F7" s="13">
        <v>18.038</v>
      </c>
      <c r="G7" s="13">
        <v>7</v>
      </c>
      <c r="H7" s="13">
        <v>18.648</v>
      </c>
      <c r="I7" s="13">
        <v>15</v>
      </c>
      <c r="J7" s="13">
        <v>10.670999999999999</v>
      </c>
      <c r="K7" s="13">
        <v>4</v>
      </c>
      <c r="L7" s="13">
        <v>1</v>
      </c>
      <c r="M7" s="13">
        <v>944</v>
      </c>
      <c r="N7" s="13"/>
      <c r="O7" s="14" t="s">
        <v>71</v>
      </c>
    </row>
    <row r="8" spans="1:15" x14ac:dyDescent="0.2">
      <c r="A8" s="11" t="s">
        <v>6</v>
      </c>
      <c r="B8" s="12" t="s">
        <v>114</v>
      </c>
      <c r="C8" s="13" t="s">
        <v>11</v>
      </c>
      <c r="D8" s="13" t="s">
        <v>112</v>
      </c>
      <c r="E8" s="13" t="s">
        <v>12</v>
      </c>
      <c r="F8" s="13">
        <v>63.079000000000001</v>
      </c>
      <c r="G8" s="13">
        <v>11</v>
      </c>
      <c r="H8" s="13">
        <v>23.82</v>
      </c>
      <c r="I8" s="13">
        <v>18</v>
      </c>
      <c r="J8" s="13">
        <v>9.9760000000000009</v>
      </c>
      <c r="K8" s="13">
        <v>4</v>
      </c>
      <c r="L8" s="13">
        <v>0</v>
      </c>
      <c r="M8" s="13">
        <v>1602</v>
      </c>
      <c r="N8" s="13"/>
      <c r="O8" s="14" t="s">
        <v>71</v>
      </c>
    </row>
    <row r="9" spans="1:15" x14ac:dyDescent="0.2">
      <c r="A9" s="11" t="s">
        <v>7</v>
      </c>
      <c r="B9" s="12" t="s">
        <v>114</v>
      </c>
      <c r="C9" s="13" t="s">
        <v>11</v>
      </c>
      <c r="D9" s="13" t="s">
        <v>112</v>
      </c>
      <c r="E9" s="13" t="s">
        <v>12</v>
      </c>
      <c r="F9" s="13">
        <v>34.768000000000001</v>
      </c>
      <c r="G9" s="13">
        <v>12</v>
      </c>
      <c r="H9" s="13">
        <v>16.419</v>
      </c>
      <c r="I9" s="13">
        <v>16</v>
      </c>
      <c r="J9" s="13">
        <v>4.2</v>
      </c>
      <c r="K9" s="13">
        <v>1</v>
      </c>
      <c r="L9" s="13">
        <v>0</v>
      </c>
      <c r="M9" s="13">
        <v>926</v>
      </c>
      <c r="N9" s="13"/>
      <c r="O9" s="14" t="s">
        <v>71</v>
      </c>
    </row>
    <row r="10" spans="1:15" x14ac:dyDescent="0.2">
      <c r="A10" s="11" t="s">
        <v>8</v>
      </c>
      <c r="B10" s="12" t="s">
        <v>114</v>
      </c>
      <c r="C10" s="13" t="s">
        <v>11</v>
      </c>
      <c r="D10" s="13" t="s">
        <v>112</v>
      </c>
      <c r="E10" s="13" t="s">
        <v>12</v>
      </c>
      <c r="F10" s="13">
        <v>43.279000000000003</v>
      </c>
      <c r="G10" s="13">
        <v>12</v>
      </c>
      <c r="H10" s="13">
        <v>20.439</v>
      </c>
      <c r="I10" s="13">
        <v>13</v>
      </c>
      <c r="J10" s="13">
        <v>12.888999999999999</v>
      </c>
      <c r="K10" s="13">
        <v>8</v>
      </c>
      <c r="L10" s="13">
        <v>0</v>
      </c>
      <c r="M10" s="13">
        <v>1536</v>
      </c>
      <c r="N10" s="13"/>
      <c r="O10" s="14" t="s">
        <v>71</v>
      </c>
    </row>
    <row r="11" spans="1:15" x14ac:dyDescent="0.2">
      <c r="A11" s="11" t="s">
        <v>9</v>
      </c>
      <c r="B11" s="12" t="s">
        <v>114</v>
      </c>
      <c r="C11" s="13" t="s">
        <v>11</v>
      </c>
      <c r="D11" s="13" t="s">
        <v>112</v>
      </c>
      <c r="E11" s="13" t="s">
        <v>12</v>
      </c>
      <c r="F11" s="13">
        <v>8.8480000000000008</v>
      </c>
      <c r="G11" s="13">
        <v>6</v>
      </c>
      <c r="H11" s="13">
        <v>6.32</v>
      </c>
      <c r="I11" s="13">
        <v>8</v>
      </c>
      <c r="J11" s="13">
        <v>1.32</v>
      </c>
      <c r="K11" s="13">
        <v>1</v>
      </c>
      <c r="L11" s="13">
        <v>0</v>
      </c>
      <c r="M11" s="13">
        <v>1</v>
      </c>
      <c r="N11" s="13"/>
      <c r="O11" s="14" t="s">
        <v>71</v>
      </c>
    </row>
    <row r="12" spans="1:15" x14ac:dyDescent="0.2">
      <c r="A12" s="11" t="s">
        <v>10</v>
      </c>
      <c r="B12" s="12" t="s">
        <v>114</v>
      </c>
      <c r="C12" s="13" t="s">
        <v>11</v>
      </c>
      <c r="D12" s="13" t="s">
        <v>112</v>
      </c>
      <c r="E12" s="13" t="s">
        <v>12</v>
      </c>
      <c r="F12" s="13">
        <v>24.858000000000001</v>
      </c>
      <c r="G12" s="13">
        <v>7</v>
      </c>
      <c r="H12" s="13">
        <v>27.100999999999999</v>
      </c>
      <c r="I12" s="13">
        <v>17</v>
      </c>
      <c r="J12" s="13">
        <v>0.90300000000000002</v>
      </c>
      <c r="K12" s="13">
        <v>1</v>
      </c>
      <c r="L12" s="13">
        <v>0</v>
      </c>
      <c r="M12" s="13">
        <v>481</v>
      </c>
      <c r="N12" s="13"/>
      <c r="O12" s="14" t="s">
        <v>71</v>
      </c>
    </row>
    <row r="13" spans="1:15" ht="15" thickBot="1" x14ac:dyDescent="0.25">
      <c r="A13" s="46" t="s">
        <v>93</v>
      </c>
      <c r="B13" s="47"/>
      <c r="C13" s="48"/>
      <c r="D13" s="48"/>
      <c r="E13" s="48"/>
      <c r="F13" s="15">
        <f t="shared" ref="F13:M13" si="0">AVERAGE(F3:F12)</f>
        <v>33.131700000000009</v>
      </c>
      <c r="G13" s="15">
        <f t="shared" si="0"/>
        <v>8.4</v>
      </c>
      <c r="H13" s="15">
        <f t="shared" ref="H13" si="1">AVERAGE(H3:H12)</f>
        <v>17.039499999999997</v>
      </c>
      <c r="I13" s="15">
        <f t="shared" si="0"/>
        <v>13.5</v>
      </c>
      <c r="J13" s="15">
        <f t="shared" si="0"/>
        <v>8.1259999999999994</v>
      </c>
      <c r="K13" s="15">
        <f t="shared" si="0"/>
        <v>4.3</v>
      </c>
      <c r="L13" s="15">
        <f t="shared" si="0"/>
        <v>0.2</v>
      </c>
      <c r="M13" s="15">
        <f t="shared" si="0"/>
        <v>898.3</v>
      </c>
      <c r="N13" s="13"/>
      <c r="O13" s="14"/>
    </row>
    <row r="14" spans="1:15" ht="15" thickBot="1" x14ac:dyDescent="0.25">
      <c r="A14" s="49" t="s">
        <v>94</v>
      </c>
      <c r="B14" s="50"/>
      <c r="C14" s="51"/>
      <c r="D14" s="51"/>
      <c r="E14" s="51"/>
      <c r="F14" s="16">
        <f t="shared" ref="F14:G14" si="2">_xlfn.STDEV.P(F3:F12)/SQRT(10)</f>
        <v>5.4947315149149896</v>
      </c>
      <c r="G14" s="16">
        <f t="shared" si="2"/>
        <v>0.77717436910901783</v>
      </c>
      <c r="H14" s="16">
        <f t="shared" ref="H14" si="3">_xlfn.STDEV.P(H3:H12)/SQRT(10)</f>
        <v>1.8553096089332386</v>
      </c>
      <c r="I14" s="16">
        <f t="shared" ref="I14" si="4">_xlfn.STDEV.P(I3:I12)/SQRT(10)</f>
        <v>1.0222524150130436</v>
      </c>
      <c r="J14" s="16">
        <f t="shared" ref="J14:L14" si="5">_xlfn.STDEV.P(J3:J12)/SQRT(10)</f>
        <v>1.5424152488872775</v>
      </c>
      <c r="K14" s="16">
        <f t="shared" si="5"/>
        <v>0.89498603341057781</v>
      </c>
      <c r="L14" s="16">
        <f t="shared" si="5"/>
        <v>0.12649110640673517</v>
      </c>
      <c r="M14" s="16">
        <f t="shared" ref="M14" si="6">_xlfn.STDEV.P(M3:M12)/SQRT(10)</f>
        <v>155.86462395296758</v>
      </c>
      <c r="N14" s="17"/>
      <c r="O14" s="29"/>
    </row>
    <row r="15" spans="1:15" ht="15" thickBot="1" x14ac:dyDescent="0.25"/>
    <row r="16" spans="1:15" x14ac:dyDescent="0.2">
      <c r="A16" s="7" t="s">
        <v>13</v>
      </c>
      <c r="B16" s="8" t="s">
        <v>114</v>
      </c>
      <c r="C16" s="9" t="s">
        <v>26</v>
      </c>
      <c r="D16" s="9" t="s">
        <v>113</v>
      </c>
      <c r="E16" s="9" t="s">
        <v>12</v>
      </c>
      <c r="F16" s="9">
        <v>122.46899999999999</v>
      </c>
      <c r="G16" s="9">
        <v>18</v>
      </c>
      <c r="H16" s="9">
        <v>8.4410000000000007</v>
      </c>
      <c r="I16" s="9">
        <v>9</v>
      </c>
      <c r="J16" s="9">
        <v>63.926000000000002</v>
      </c>
      <c r="K16" s="9">
        <v>21</v>
      </c>
      <c r="L16" s="9">
        <v>0</v>
      </c>
      <c r="M16" s="9"/>
      <c r="N16" s="9"/>
      <c r="O16" s="10" t="s">
        <v>71</v>
      </c>
    </row>
    <row r="17" spans="1:15" x14ac:dyDescent="0.2">
      <c r="A17" s="11" t="s">
        <v>14</v>
      </c>
      <c r="B17" s="12" t="s">
        <v>114</v>
      </c>
      <c r="C17" s="13" t="s">
        <v>26</v>
      </c>
      <c r="D17" s="13" t="s">
        <v>113</v>
      </c>
      <c r="E17" s="13" t="s">
        <v>12</v>
      </c>
      <c r="F17" s="13">
        <v>95.182000000000002</v>
      </c>
      <c r="G17" s="13">
        <v>9</v>
      </c>
      <c r="H17" s="13">
        <v>14.919</v>
      </c>
      <c r="I17" s="13">
        <v>7</v>
      </c>
      <c r="J17" s="13">
        <v>43.225000000000001</v>
      </c>
      <c r="K17" s="13">
        <v>24</v>
      </c>
      <c r="L17" s="13">
        <v>0</v>
      </c>
      <c r="M17" s="13"/>
      <c r="N17" s="13"/>
      <c r="O17" s="14" t="s">
        <v>71</v>
      </c>
    </row>
    <row r="18" spans="1:15" x14ac:dyDescent="0.2">
      <c r="A18" s="11" t="s">
        <v>15</v>
      </c>
      <c r="B18" s="12" t="s">
        <v>114</v>
      </c>
      <c r="C18" s="13" t="s">
        <v>26</v>
      </c>
      <c r="D18" s="13" t="s">
        <v>113</v>
      </c>
      <c r="E18" s="13" t="s">
        <v>12</v>
      </c>
      <c r="F18" s="13">
        <v>67.418000000000006</v>
      </c>
      <c r="G18" s="13">
        <v>11</v>
      </c>
      <c r="H18" s="13">
        <v>16.481999999999999</v>
      </c>
      <c r="I18" s="13">
        <v>14</v>
      </c>
      <c r="J18" s="13">
        <v>31.928000000000001</v>
      </c>
      <c r="K18" s="13">
        <v>15</v>
      </c>
      <c r="L18" s="13">
        <v>0</v>
      </c>
      <c r="M18" s="13"/>
      <c r="N18" s="13"/>
      <c r="O18" s="14" t="s">
        <v>71</v>
      </c>
    </row>
    <row r="19" spans="1:15" x14ac:dyDescent="0.2">
      <c r="A19" s="11" t="s">
        <v>16</v>
      </c>
      <c r="B19" s="12" t="s">
        <v>114</v>
      </c>
      <c r="C19" s="13" t="s">
        <v>26</v>
      </c>
      <c r="D19" s="13" t="s">
        <v>113</v>
      </c>
      <c r="E19" s="13" t="s">
        <v>12</v>
      </c>
      <c r="F19" s="13">
        <v>10.266</v>
      </c>
      <c r="G19" s="13">
        <v>6</v>
      </c>
      <c r="H19" s="13">
        <v>4.843</v>
      </c>
      <c r="I19" s="13">
        <v>5</v>
      </c>
      <c r="J19" s="13">
        <v>0</v>
      </c>
      <c r="K19" s="13">
        <v>0</v>
      </c>
      <c r="L19" s="13">
        <v>0</v>
      </c>
      <c r="M19" s="13"/>
      <c r="N19" s="13"/>
      <c r="O19" s="14" t="s">
        <v>71</v>
      </c>
    </row>
    <row r="20" spans="1:15" x14ac:dyDescent="0.2">
      <c r="A20" s="11" t="s">
        <v>17</v>
      </c>
      <c r="B20" s="12" t="s">
        <v>114</v>
      </c>
      <c r="C20" s="13" t="s">
        <v>26</v>
      </c>
      <c r="D20" s="13" t="s">
        <v>113</v>
      </c>
      <c r="E20" s="13" t="s">
        <v>12</v>
      </c>
      <c r="F20" s="13">
        <v>47.488</v>
      </c>
      <c r="G20" s="13">
        <v>14</v>
      </c>
      <c r="H20" s="13">
        <v>29.166</v>
      </c>
      <c r="I20" s="13">
        <v>13</v>
      </c>
      <c r="J20" s="13">
        <v>9.9030000000000005</v>
      </c>
      <c r="K20" s="13">
        <v>5</v>
      </c>
      <c r="L20" s="13">
        <v>0</v>
      </c>
      <c r="M20" s="13"/>
      <c r="N20" s="13"/>
      <c r="O20" s="14" t="s">
        <v>71</v>
      </c>
    </row>
    <row r="21" spans="1:15" x14ac:dyDescent="0.2">
      <c r="A21" s="11" t="s">
        <v>18</v>
      </c>
      <c r="B21" s="12" t="s">
        <v>114</v>
      </c>
      <c r="C21" s="13" t="s">
        <v>26</v>
      </c>
      <c r="D21" s="13" t="s">
        <v>113</v>
      </c>
      <c r="E21" s="13" t="s">
        <v>12</v>
      </c>
      <c r="F21" s="13">
        <v>54.753999999999998</v>
      </c>
      <c r="G21" s="13">
        <v>5</v>
      </c>
      <c r="H21" s="13">
        <v>9.048</v>
      </c>
      <c r="I21" s="13">
        <v>6</v>
      </c>
      <c r="J21" s="13">
        <v>5.5350000000000001</v>
      </c>
      <c r="K21" s="13">
        <v>3</v>
      </c>
      <c r="L21" s="13">
        <v>0</v>
      </c>
      <c r="M21" s="13"/>
      <c r="N21" s="13"/>
      <c r="O21" s="14" t="s">
        <v>71</v>
      </c>
    </row>
    <row r="22" spans="1:15" x14ac:dyDescent="0.2">
      <c r="A22" s="11" t="s">
        <v>19</v>
      </c>
      <c r="B22" s="12" t="s">
        <v>114</v>
      </c>
      <c r="C22" s="13" t="s">
        <v>26</v>
      </c>
      <c r="D22" s="13" t="s">
        <v>113</v>
      </c>
      <c r="E22" s="13" t="s">
        <v>12</v>
      </c>
      <c r="F22" s="13">
        <v>39.682000000000002</v>
      </c>
      <c r="G22" s="13">
        <v>9</v>
      </c>
      <c r="H22" s="13">
        <v>10.41</v>
      </c>
      <c r="I22" s="13">
        <v>11</v>
      </c>
      <c r="J22" s="13">
        <v>3.2919999999999998</v>
      </c>
      <c r="K22" s="13">
        <v>3</v>
      </c>
      <c r="L22" s="13">
        <v>0</v>
      </c>
      <c r="M22" s="13"/>
      <c r="N22" s="13"/>
      <c r="O22" s="14" t="s">
        <v>71</v>
      </c>
    </row>
    <row r="23" spans="1:15" x14ac:dyDescent="0.2">
      <c r="A23" s="11" t="s">
        <v>20</v>
      </c>
      <c r="B23" s="12" t="s">
        <v>114</v>
      </c>
      <c r="C23" s="13" t="s">
        <v>26</v>
      </c>
      <c r="D23" s="13" t="s">
        <v>113</v>
      </c>
      <c r="E23" s="13" t="s">
        <v>12</v>
      </c>
      <c r="F23" s="13">
        <v>42.511000000000003</v>
      </c>
      <c r="G23" s="13">
        <v>6</v>
      </c>
      <c r="H23" s="13">
        <v>16.52</v>
      </c>
      <c r="I23" s="13">
        <v>13</v>
      </c>
      <c r="J23" s="13">
        <v>9.5920000000000005</v>
      </c>
      <c r="K23" s="13">
        <v>4</v>
      </c>
      <c r="L23" s="13">
        <v>0</v>
      </c>
      <c r="M23" s="13"/>
      <c r="N23" s="13"/>
      <c r="O23" s="14" t="s">
        <v>71</v>
      </c>
    </row>
    <row r="24" spans="1:15" x14ac:dyDescent="0.2">
      <c r="A24" s="11" t="s">
        <v>21</v>
      </c>
      <c r="B24" s="12" t="s">
        <v>114</v>
      </c>
      <c r="C24" s="13" t="s">
        <v>26</v>
      </c>
      <c r="D24" s="13" t="s">
        <v>113</v>
      </c>
      <c r="E24" s="13" t="s">
        <v>12</v>
      </c>
      <c r="F24" s="13">
        <v>114.547</v>
      </c>
      <c r="G24" s="13">
        <v>15</v>
      </c>
      <c r="H24" s="13">
        <v>29.318999999999999</v>
      </c>
      <c r="I24" s="13">
        <v>16</v>
      </c>
      <c r="J24" s="13">
        <v>16.064</v>
      </c>
      <c r="K24" s="13">
        <v>8</v>
      </c>
      <c r="L24" s="13">
        <v>0</v>
      </c>
      <c r="M24" s="13"/>
      <c r="N24" s="13"/>
      <c r="O24" s="14" t="s">
        <v>71</v>
      </c>
    </row>
    <row r="25" spans="1:15" x14ac:dyDescent="0.2">
      <c r="A25" s="11" t="s">
        <v>22</v>
      </c>
      <c r="B25" s="12" t="s">
        <v>114</v>
      </c>
      <c r="C25" s="13" t="s">
        <v>26</v>
      </c>
      <c r="D25" s="13" t="s">
        <v>113</v>
      </c>
      <c r="E25" s="13" t="s">
        <v>12</v>
      </c>
      <c r="F25" s="13">
        <v>104.797</v>
      </c>
      <c r="G25" s="13">
        <v>13</v>
      </c>
      <c r="H25" s="13">
        <v>31.041</v>
      </c>
      <c r="I25" s="13">
        <v>14</v>
      </c>
      <c r="J25" s="13">
        <v>20.207999999999998</v>
      </c>
      <c r="K25" s="13">
        <v>11</v>
      </c>
      <c r="L25" s="13">
        <v>0</v>
      </c>
      <c r="M25" s="13"/>
      <c r="N25" s="13"/>
      <c r="O25" s="14" t="s">
        <v>71</v>
      </c>
    </row>
    <row r="26" spans="1:15" x14ac:dyDescent="0.2">
      <c r="A26" s="11" t="s">
        <v>23</v>
      </c>
      <c r="B26" s="12" t="s">
        <v>114</v>
      </c>
      <c r="C26" s="13" t="s">
        <v>26</v>
      </c>
      <c r="D26" s="13" t="s">
        <v>113</v>
      </c>
      <c r="E26" s="13" t="s">
        <v>12</v>
      </c>
      <c r="F26" s="13">
        <v>70.953000000000003</v>
      </c>
      <c r="G26" s="13">
        <v>13</v>
      </c>
      <c r="H26" s="13">
        <v>14.12</v>
      </c>
      <c r="I26" s="13">
        <v>13</v>
      </c>
      <c r="J26" s="13">
        <v>9.7680000000000007</v>
      </c>
      <c r="K26" s="13">
        <v>6</v>
      </c>
      <c r="L26" s="13">
        <v>0</v>
      </c>
      <c r="M26" s="13"/>
      <c r="N26" s="13"/>
      <c r="O26" s="14" t="s">
        <v>71</v>
      </c>
    </row>
    <row r="27" spans="1:15" x14ac:dyDescent="0.2">
      <c r="A27" s="11" t="s">
        <v>24</v>
      </c>
      <c r="B27" s="12" t="s">
        <v>114</v>
      </c>
      <c r="C27" s="13" t="s">
        <v>26</v>
      </c>
      <c r="D27" s="13" t="s">
        <v>113</v>
      </c>
      <c r="E27" s="13" t="s">
        <v>12</v>
      </c>
      <c r="F27" s="13">
        <v>122.858</v>
      </c>
      <c r="G27" s="13">
        <v>13</v>
      </c>
      <c r="H27" s="13">
        <v>7.5469999999999997</v>
      </c>
      <c r="I27" s="13">
        <v>7</v>
      </c>
      <c r="J27" s="13">
        <v>49.140999999999998</v>
      </c>
      <c r="K27" s="13">
        <v>18</v>
      </c>
      <c r="L27" s="13">
        <v>0</v>
      </c>
      <c r="M27" s="13"/>
      <c r="N27" s="13"/>
      <c r="O27" s="14" t="s">
        <v>71</v>
      </c>
    </row>
    <row r="28" spans="1:15" x14ac:dyDescent="0.2">
      <c r="A28" s="11" t="s">
        <v>25</v>
      </c>
      <c r="B28" s="12" t="s">
        <v>114</v>
      </c>
      <c r="C28" s="13" t="s">
        <v>26</v>
      </c>
      <c r="D28" s="13" t="s">
        <v>113</v>
      </c>
      <c r="E28" s="13" t="s">
        <v>12</v>
      </c>
      <c r="F28" s="13">
        <v>81.194999999999993</v>
      </c>
      <c r="G28" s="13">
        <v>10</v>
      </c>
      <c r="H28" s="13">
        <v>12.811999999999999</v>
      </c>
      <c r="I28" s="13">
        <v>11</v>
      </c>
      <c r="J28" s="13">
        <v>1.5760000000000001</v>
      </c>
      <c r="K28" s="13">
        <v>2</v>
      </c>
      <c r="L28" s="13">
        <v>0</v>
      </c>
      <c r="M28" s="13"/>
      <c r="N28" s="13"/>
      <c r="O28" s="14" t="s">
        <v>71</v>
      </c>
    </row>
    <row r="29" spans="1:15" ht="15" thickBot="1" x14ac:dyDescent="0.25">
      <c r="A29" s="52" t="s">
        <v>93</v>
      </c>
      <c r="B29" s="53"/>
      <c r="C29" s="53"/>
      <c r="D29" s="53"/>
      <c r="E29" s="54"/>
      <c r="F29" s="13">
        <f>AVERAGE(F16:F28)</f>
        <v>74.932307692307702</v>
      </c>
      <c r="G29" s="13">
        <f t="shared" ref="G29" si="7">AVERAGE(G16:G28)</f>
        <v>10.923076923076923</v>
      </c>
      <c r="H29" s="13">
        <f>AVERAGE(H16:H28)</f>
        <v>15.743692307692308</v>
      </c>
      <c r="I29" s="13">
        <f>AVERAGE(I16:I28)</f>
        <v>10.692307692307692</v>
      </c>
      <c r="J29" s="13">
        <f>AVERAGE(J16:J28)</f>
        <v>20.319846153846154</v>
      </c>
      <c r="K29" s="13">
        <f>AVERAGE(K16:K28)</f>
        <v>9.2307692307692299</v>
      </c>
      <c r="L29" s="13">
        <f>AVERAGE(L16:L28)</f>
        <v>0</v>
      </c>
      <c r="M29" s="13"/>
      <c r="N29" s="13"/>
      <c r="O29" s="14"/>
    </row>
    <row r="30" spans="1:15" ht="15" thickBot="1" x14ac:dyDescent="0.25">
      <c r="A30" s="55" t="s">
        <v>94</v>
      </c>
      <c r="B30" s="56"/>
      <c r="C30" s="56"/>
      <c r="D30" s="56"/>
      <c r="E30" s="57"/>
      <c r="F30" s="17">
        <f>_xlfn.STDEV.P(F16:F28)/SQRT(13)</f>
        <v>9.4759785733037276</v>
      </c>
      <c r="G30" s="17">
        <f t="shared" ref="G30" si="8">_xlfn.STDEV.P(G16:G28)/SQRT(13)</f>
        <v>1.0346742245867169</v>
      </c>
      <c r="H30" s="17">
        <f>_xlfn.STDEV.P(H16:H28)/SQRT(13)</f>
        <v>2.3384295958967556</v>
      </c>
      <c r="I30" s="17">
        <f>_xlfn.STDEV.P(I16:I28)/SQRT(13)</f>
        <v>0.94452402079218534</v>
      </c>
      <c r="J30" s="17">
        <f>_xlfn.STDEV.P(J16:J28)/SQRT(13)</f>
        <v>5.4487290563525264</v>
      </c>
      <c r="K30" s="17">
        <f>_xlfn.STDEV.P(K16:K28)/SQRT(13)</f>
        <v>2.0957941714112236</v>
      </c>
      <c r="L30" s="17">
        <f>_xlfn.STDEV.P(L16:L28)/SQRT(13)</f>
        <v>0</v>
      </c>
      <c r="M30" s="17"/>
      <c r="N30" s="17"/>
      <c r="O30" s="30"/>
    </row>
    <row r="31" spans="1:15" ht="15" thickBot="1" x14ac:dyDescent="0.25"/>
    <row r="32" spans="1:15" x14ac:dyDescent="0.2">
      <c r="A32" s="18" t="s">
        <v>39</v>
      </c>
      <c r="B32" s="19" t="s">
        <v>114</v>
      </c>
      <c r="C32" s="20" t="s">
        <v>40</v>
      </c>
      <c r="D32" s="20" t="s">
        <v>111</v>
      </c>
      <c r="E32" s="9" t="s">
        <v>12</v>
      </c>
      <c r="F32" s="9">
        <v>100.54900000000001</v>
      </c>
      <c r="G32" s="9">
        <v>33</v>
      </c>
      <c r="H32" s="9">
        <v>14.872</v>
      </c>
      <c r="I32" s="9">
        <v>15</v>
      </c>
      <c r="J32" s="9">
        <v>26.169</v>
      </c>
      <c r="K32" s="9">
        <v>6</v>
      </c>
      <c r="L32" s="20">
        <v>0</v>
      </c>
      <c r="M32" s="20">
        <v>953</v>
      </c>
      <c r="N32" s="9" t="s">
        <v>134</v>
      </c>
      <c r="O32" s="10" t="s">
        <v>70</v>
      </c>
    </row>
    <row r="33" spans="1:15" x14ac:dyDescent="0.2">
      <c r="A33" s="22" t="s">
        <v>41</v>
      </c>
      <c r="B33" s="23" t="s">
        <v>114</v>
      </c>
      <c r="C33" s="24" t="s">
        <v>40</v>
      </c>
      <c r="D33" s="24" t="s">
        <v>111</v>
      </c>
      <c r="E33" s="13" t="s">
        <v>12</v>
      </c>
      <c r="F33" s="13">
        <v>7.89</v>
      </c>
      <c r="G33" s="13">
        <v>10</v>
      </c>
      <c r="H33" s="13">
        <v>7.1029999999999998</v>
      </c>
      <c r="I33" s="13">
        <v>7</v>
      </c>
      <c r="J33" s="13">
        <v>3.1059999999999999</v>
      </c>
      <c r="K33" s="13">
        <v>2</v>
      </c>
      <c r="L33" s="24">
        <v>0</v>
      </c>
      <c r="M33" s="24">
        <v>1296</v>
      </c>
      <c r="N33" s="13" t="s">
        <v>134</v>
      </c>
      <c r="O33" s="14" t="s">
        <v>70</v>
      </c>
    </row>
    <row r="34" spans="1:15" x14ac:dyDescent="0.2">
      <c r="A34" s="22" t="s">
        <v>42</v>
      </c>
      <c r="B34" s="23" t="s">
        <v>114</v>
      </c>
      <c r="C34" s="24" t="s">
        <v>40</v>
      </c>
      <c r="D34" s="24" t="s">
        <v>111</v>
      </c>
      <c r="E34" s="13" t="s">
        <v>12</v>
      </c>
      <c r="F34" s="13">
        <v>20.286999999999999</v>
      </c>
      <c r="G34" s="13">
        <v>13</v>
      </c>
      <c r="H34" s="13">
        <v>8.3320000000000007</v>
      </c>
      <c r="I34" s="13">
        <v>9</v>
      </c>
      <c r="J34" s="13">
        <v>5.6609999999999996</v>
      </c>
      <c r="K34" s="13">
        <v>4</v>
      </c>
      <c r="L34" s="24">
        <v>0</v>
      </c>
      <c r="M34" s="24">
        <v>281</v>
      </c>
      <c r="N34" s="13" t="s">
        <v>134</v>
      </c>
      <c r="O34" s="14" t="s">
        <v>70</v>
      </c>
    </row>
    <row r="35" spans="1:15" x14ac:dyDescent="0.2">
      <c r="A35" s="22" t="s">
        <v>43</v>
      </c>
      <c r="B35" s="23" t="s">
        <v>114</v>
      </c>
      <c r="C35" s="24" t="s">
        <v>40</v>
      </c>
      <c r="D35" s="24" t="s">
        <v>111</v>
      </c>
      <c r="E35" s="13" t="s">
        <v>12</v>
      </c>
      <c r="F35" s="13">
        <v>39.701000000000001</v>
      </c>
      <c r="G35" s="13">
        <v>10</v>
      </c>
      <c r="H35" s="13">
        <v>14.074</v>
      </c>
      <c r="I35" s="13">
        <v>9</v>
      </c>
      <c r="J35" s="13">
        <v>9.3420000000000005</v>
      </c>
      <c r="K35" s="13">
        <v>6</v>
      </c>
      <c r="L35" s="24">
        <v>0</v>
      </c>
      <c r="M35" s="24">
        <v>285</v>
      </c>
      <c r="N35" s="13" t="s">
        <v>134</v>
      </c>
      <c r="O35" s="14" t="s">
        <v>70</v>
      </c>
    </row>
    <row r="36" spans="1:15" x14ac:dyDescent="0.2">
      <c r="A36" s="22" t="s">
        <v>44</v>
      </c>
      <c r="B36" s="23" t="s">
        <v>114</v>
      </c>
      <c r="C36" s="24" t="s">
        <v>40</v>
      </c>
      <c r="D36" s="24" t="s">
        <v>111</v>
      </c>
      <c r="E36" s="13" t="s">
        <v>12</v>
      </c>
      <c r="F36" s="13">
        <v>45.125999999999998</v>
      </c>
      <c r="G36" s="13">
        <v>6</v>
      </c>
      <c r="H36" s="13">
        <v>19.884</v>
      </c>
      <c r="I36" s="13">
        <v>15</v>
      </c>
      <c r="J36" s="13">
        <v>13.417999999999999</v>
      </c>
      <c r="K36" s="13">
        <v>5</v>
      </c>
      <c r="L36" s="24">
        <v>0</v>
      </c>
      <c r="M36" s="24">
        <v>54</v>
      </c>
      <c r="N36" s="13" t="s">
        <v>134</v>
      </c>
      <c r="O36" s="14" t="s">
        <v>70</v>
      </c>
    </row>
    <row r="37" spans="1:15" x14ac:dyDescent="0.2">
      <c r="A37" s="22" t="s">
        <v>45</v>
      </c>
      <c r="B37" s="23" t="s">
        <v>114</v>
      </c>
      <c r="C37" s="24" t="s">
        <v>40</v>
      </c>
      <c r="D37" s="24" t="s">
        <v>111</v>
      </c>
      <c r="E37" s="13" t="s">
        <v>12</v>
      </c>
      <c r="F37" s="13">
        <v>46.427</v>
      </c>
      <c r="G37" s="13">
        <v>13</v>
      </c>
      <c r="H37" s="13">
        <v>17.428999999999998</v>
      </c>
      <c r="I37" s="13">
        <v>13</v>
      </c>
      <c r="J37" s="13">
        <v>12.304</v>
      </c>
      <c r="K37" s="13">
        <v>6</v>
      </c>
      <c r="L37" s="24">
        <v>0</v>
      </c>
      <c r="M37" s="24">
        <v>739</v>
      </c>
      <c r="N37" s="13" t="s">
        <v>134</v>
      </c>
      <c r="O37" s="14" t="s">
        <v>70</v>
      </c>
    </row>
    <row r="38" spans="1:15" x14ac:dyDescent="0.2">
      <c r="A38" s="22" t="s">
        <v>46</v>
      </c>
      <c r="B38" s="23" t="s">
        <v>114</v>
      </c>
      <c r="C38" s="24" t="s">
        <v>40</v>
      </c>
      <c r="D38" s="24" t="s">
        <v>111</v>
      </c>
      <c r="E38" s="13" t="s">
        <v>12</v>
      </c>
      <c r="F38" s="13">
        <v>41.213999999999999</v>
      </c>
      <c r="G38" s="13">
        <v>13</v>
      </c>
      <c r="H38" s="13">
        <v>15.962999999999999</v>
      </c>
      <c r="I38" s="13">
        <v>14</v>
      </c>
      <c r="J38" s="13">
        <v>4.8079999999999998</v>
      </c>
      <c r="K38" s="13">
        <v>2</v>
      </c>
      <c r="L38" s="24">
        <v>0</v>
      </c>
      <c r="M38" s="24">
        <v>1109</v>
      </c>
      <c r="N38" s="13" t="s">
        <v>134</v>
      </c>
      <c r="O38" s="14" t="s">
        <v>70</v>
      </c>
    </row>
    <row r="39" spans="1:15" x14ac:dyDescent="0.2">
      <c r="A39" s="22" t="s">
        <v>47</v>
      </c>
      <c r="B39" s="23" t="s">
        <v>114</v>
      </c>
      <c r="C39" s="24" t="s">
        <v>40</v>
      </c>
      <c r="D39" s="24" t="s">
        <v>111</v>
      </c>
      <c r="E39" s="13" t="s">
        <v>12</v>
      </c>
      <c r="F39" s="13">
        <v>34.012999999999998</v>
      </c>
      <c r="G39" s="13">
        <v>14</v>
      </c>
      <c r="H39" s="13">
        <v>3.9529999999999998</v>
      </c>
      <c r="I39" s="13">
        <v>6</v>
      </c>
      <c r="J39" s="13">
        <v>4.6769999999999996</v>
      </c>
      <c r="K39" s="13">
        <v>4</v>
      </c>
      <c r="L39" s="24">
        <v>0</v>
      </c>
      <c r="M39" s="24">
        <v>501</v>
      </c>
      <c r="N39" s="13" t="s">
        <v>134</v>
      </c>
      <c r="O39" s="14" t="s">
        <v>70</v>
      </c>
    </row>
    <row r="40" spans="1:15" x14ac:dyDescent="0.2">
      <c r="A40" s="22" t="s">
        <v>48</v>
      </c>
      <c r="B40" s="23" t="s">
        <v>114</v>
      </c>
      <c r="C40" s="24" t="s">
        <v>40</v>
      </c>
      <c r="D40" s="24" t="s">
        <v>111</v>
      </c>
      <c r="E40" s="13" t="s">
        <v>12</v>
      </c>
      <c r="F40" s="13">
        <v>13.513999999999999</v>
      </c>
      <c r="G40" s="13">
        <v>6</v>
      </c>
      <c r="H40" s="13">
        <v>10.683999999999999</v>
      </c>
      <c r="I40" s="13">
        <v>9</v>
      </c>
      <c r="J40" s="13">
        <v>1.0860000000000001</v>
      </c>
      <c r="K40" s="13">
        <v>1</v>
      </c>
      <c r="L40" s="24">
        <v>0</v>
      </c>
      <c r="M40" s="24">
        <v>0</v>
      </c>
      <c r="N40" s="13" t="s">
        <v>134</v>
      </c>
      <c r="O40" s="14" t="s">
        <v>70</v>
      </c>
    </row>
    <row r="41" spans="1:15" x14ac:dyDescent="0.2">
      <c r="A41" s="22" t="s">
        <v>49</v>
      </c>
      <c r="B41" s="23" t="s">
        <v>114</v>
      </c>
      <c r="C41" s="24" t="s">
        <v>40</v>
      </c>
      <c r="D41" s="24" t="s">
        <v>111</v>
      </c>
      <c r="E41" s="13" t="s">
        <v>12</v>
      </c>
      <c r="F41" s="13">
        <v>36.418999999999997</v>
      </c>
      <c r="G41" s="13">
        <v>10</v>
      </c>
      <c r="H41" s="13">
        <v>10.666</v>
      </c>
      <c r="I41" s="13">
        <v>14</v>
      </c>
      <c r="J41" s="13">
        <v>8.8789999999999996</v>
      </c>
      <c r="K41" s="13">
        <v>5</v>
      </c>
      <c r="L41" s="24">
        <v>0</v>
      </c>
      <c r="M41" s="24">
        <v>140</v>
      </c>
      <c r="N41" s="13" t="s">
        <v>134</v>
      </c>
      <c r="O41" s="14" t="s">
        <v>70</v>
      </c>
    </row>
    <row r="42" spans="1:15" x14ac:dyDescent="0.2">
      <c r="A42" s="22" t="s">
        <v>50</v>
      </c>
      <c r="B42" s="23" t="s">
        <v>114</v>
      </c>
      <c r="C42" s="24" t="s">
        <v>40</v>
      </c>
      <c r="D42" s="24" t="s">
        <v>111</v>
      </c>
      <c r="E42" s="13" t="s">
        <v>12</v>
      </c>
      <c r="F42" s="13">
        <v>18.149999999999999</v>
      </c>
      <c r="G42" s="13">
        <v>7</v>
      </c>
      <c r="H42" s="13">
        <v>12.598000000000001</v>
      </c>
      <c r="I42" s="13">
        <v>10</v>
      </c>
      <c r="J42" s="13">
        <v>1.7170000000000001</v>
      </c>
      <c r="K42" s="13">
        <v>1</v>
      </c>
      <c r="L42" s="24">
        <v>0</v>
      </c>
      <c r="M42" s="24">
        <v>431</v>
      </c>
      <c r="N42" s="13" t="s">
        <v>134</v>
      </c>
      <c r="O42" s="14" t="s">
        <v>70</v>
      </c>
    </row>
    <row r="43" spans="1:15" x14ac:dyDescent="0.2">
      <c r="A43" s="22" t="s">
        <v>51</v>
      </c>
      <c r="B43" s="23" t="s">
        <v>114</v>
      </c>
      <c r="C43" s="24" t="s">
        <v>40</v>
      </c>
      <c r="D43" s="24" t="s">
        <v>111</v>
      </c>
      <c r="E43" s="13" t="s">
        <v>12</v>
      </c>
      <c r="F43" s="13">
        <v>17.271999999999998</v>
      </c>
      <c r="G43" s="13">
        <v>10</v>
      </c>
      <c r="H43" s="13">
        <v>4.93</v>
      </c>
      <c r="I43" s="13">
        <v>7</v>
      </c>
      <c r="J43" s="13">
        <v>4.6760000000000002</v>
      </c>
      <c r="K43" s="13">
        <v>3</v>
      </c>
      <c r="L43" s="24">
        <v>0</v>
      </c>
      <c r="M43" s="24">
        <v>20</v>
      </c>
      <c r="N43" s="13" t="s">
        <v>134</v>
      </c>
      <c r="O43" s="14" t="s">
        <v>70</v>
      </c>
    </row>
    <row r="44" spans="1:15" x14ac:dyDescent="0.2">
      <c r="A44" s="22" t="s">
        <v>52</v>
      </c>
      <c r="B44" s="23" t="s">
        <v>114</v>
      </c>
      <c r="C44" s="24" t="s">
        <v>40</v>
      </c>
      <c r="D44" s="24" t="s">
        <v>111</v>
      </c>
      <c r="E44" s="13" t="s">
        <v>12</v>
      </c>
      <c r="F44" s="13">
        <v>69.447000000000003</v>
      </c>
      <c r="G44" s="13">
        <v>17</v>
      </c>
      <c r="H44" s="13">
        <v>19.623000000000001</v>
      </c>
      <c r="I44" s="13">
        <v>18</v>
      </c>
      <c r="J44" s="13">
        <v>8.5609999999999999</v>
      </c>
      <c r="K44" s="13">
        <v>5</v>
      </c>
      <c r="L44" s="24">
        <v>0</v>
      </c>
      <c r="M44" s="24">
        <v>1034</v>
      </c>
      <c r="N44" s="13" t="s">
        <v>134</v>
      </c>
      <c r="O44" s="14" t="s">
        <v>70</v>
      </c>
    </row>
    <row r="45" spans="1:15" x14ac:dyDescent="0.2">
      <c r="A45" s="22" t="s">
        <v>53</v>
      </c>
      <c r="B45" s="23" t="s">
        <v>114</v>
      </c>
      <c r="C45" s="24" t="s">
        <v>40</v>
      </c>
      <c r="D45" s="24" t="s">
        <v>111</v>
      </c>
      <c r="E45" s="13" t="s">
        <v>12</v>
      </c>
      <c r="F45" s="13">
        <v>53.865000000000002</v>
      </c>
      <c r="G45" s="13">
        <v>17</v>
      </c>
      <c r="H45" s="13">
        <v>13.563000000000001</v>
      </c>
      <c r="I45" s="13">
        <v>15</v>
      </c>
      <c r="J45" s="13">
        <v>11.4</v>
      </c>
      <c r="K45" s="13">
        <v>8</v>
      </c>
      <c r="L45" s="24">
        <v>0</v>
      </c>
      <c r="M45" s="24">
        <v>861</v>
      </c>
      <c r="N45" s="13" t="s">
        <v>134</v>
      </c>
      <c r="O45" s="14" t="s">
        <v>70</v>
      </c>
    </row>
    <row r="46" spans="1:15" x14ac:dyDescent="0.2">
      <c r="A46" s="22" t="s">
        <v>54</v>
      </c>
      <c r="B46" s="23" t="s">
        <v>114</v>
      </c>
      <c r="C46" s="24" t="s">
        <v>40</v>
      </c>
      <c r="D46" s="24" t="s">
        <v>111</v>
      </c>
      <c r="E46" s="13" t="s">
        <v>12</v>
      </c>
      <c r="F46" s="24">
        <v>32.192999999999998</v>
      </c>
      <c r="G46" s="24">
        <v>6</v>
      </c>
      <c r="H46" s="24">
        <v>11.099</v>
      </c>
      <c r="I46" s="24">
        <v>12</v>
      </c>
      <c r="J46" s="24">
        <v>4.0110000000000001</v>
      </c>
      <c r="K46" s="24">
        <v>3</v>
      </c>
      <c r="L46" s="24">
        <v>0</v>
      </c>
      <c r="M46" s="24">
        <v>498</v>
      </c>
      <c r="N46" s="24" t="s">
        <v>134</v>
      </c>
      <c r="O46" s="14" t="s">
        <v>70</v>
      </c>
    </row>
    <row r="47" spans="1:15" x14ac:dyDescent="0.2">
      <c r="A47" s="22" t="s">
        <v>55</v>
      </c>
      <c r="B47" s="23" t="s">
        <v>114</v>
      </c>
      <c r="C47" s="24" t="s">
        <v>40</v>
      </c>
      <c r="D47" s="24" t="s">
        <v>111</v>
      </c>
      <c r="E47" s="13" t="s">
        <v>12</v>
      </c>
      <c r="F47" s="24">
        <v>88.692999999999998</v>
      </c>
      <c r="G47" s="24">
        <v>16</v>
      </c>
      <c r="H47" s="24">
        <v>22.135000000000002</v>
      </c>
      <c r="I47" s="24">
        <v>14</v>
      </c>
      <c r="J47" s="24">
        <v>18.690000000000001</v>
      </c>
      <c r="K47" s="24">
        <v>9</v>
      </c>
      <c r="L47" s="24">
        <v>0</v>
      </c>
      <c r="M47" s="24">
        <v>942</v>
      </c>
      <c r="N47" s="24" t="s">
        <v>134</v>
      </c>
      <c r="O47" s="14" t="s">
        <v>70</v>
      </c>
    </row>
    <row r="48" spans="1:15" x14ac:dyDescent="0.2">
      <c r="A48" s="22" t="s">
        <v>56</v>
      </c>
      <c r="B48" s="23" t="s">
        <v>114</v>
      </c>
      <c r="C48" s="24" t="s">
        <v>40</v>
      </c>
      <c r="D48" s="24" t="s">
        <v>111</v>
      </c>
      <c r="E48" s="13" t="s">
        <v>12</v>
      </c>
      <c r="F48" s="24">
        <v>105.23399999999999</v>
      </c>
      <c r="G48" s="24">
        <v>18</v>
      </c>
      <c r="H48" s="24">
        <v>11.24</v>
      </c>
      <c r="I48" s="24">
        <v>8</v>
      </c>
      <c r="J48" s="24">
        <v>19.992999999999999</v>
      </c>
      <c r="K48" s="24">
        <v>11</v>
      </c>
      <c r="L48" s="24">
        <v>0</v>
      </c>
      <c r="M48" s="24">
        <v>952</v>
      </c>
      <c r="N48" s="24" t="s">
        <v>134</v>
      </c>
      <c r="O48" s="14" t="s">
        <v>70</v>
      </c>
    </row>
    <row r="49" spans="1:16" ht="15" thickBot="1" x14ac:dyDescent="0.25">
      <c r="A49" s="59" t="s">
        <v>93</v>
      </c>
      <c r="B49" s="54"/>
      <c r="C49" s="60"/>
      <c r="D49" s="60"/>
      <c r="E49" s="60"/>
      <c r="F49" s="13">
        <f>AVERAGE(F32:F48)</f>
        <v>45.293764705882346</v>
      </c>
      <c r="G49" s="13">
        <f t="shared" ref="G49" si="9">AVERAGE(G32:G48)</f>
        <v>12.882352941176471</v>
      </c>
      <c r="H49" s="13">
        <f t="shared" ref="H49:M49" si="10">AVERAGE(H32:H48)</f>
        <v>12.832235294117645</v>
      </c>
      <c r="I49" s="13">
        <f t="shared" si="10"/>
        <v>11.470588235294118</v>
      </c>
      <c r="J49" s="13">
        <f t="shared" si="10"/>
        <v>9.323411764705881</v>
      </c>
      <c r="K49" s="13">
        <f t="shared" si="10"/>
        <v>4.7647058823529411</v>
      </c>
      <c r="L49" s="13">
        <f t="shared" si="10"/>
        <v>0</v>
      </c>
      <c r="M49" s="13">
        <f t="shared" si="10"/>
        <v>593.88235294117646</v>
      </c>
      <c r="N49" s="24"/>
      <c r="O49" s="14"/>
    </row>
    <row r="50" spans="1:16" ht="15" thickBot="1" x14ac:dyDescent="0.25">
      <c r="A50" s="61" t="s">
        <v>94</v>
      </c>
      <c r="B50" s="57"/>
      <c r="C50" s="62"/>
      <c r="D50" s="62"/>
      <c r="E50" s="62"/>
      <c r="F50" s="17">
        <f>_xlfn.STDEV.P(F32:F48)/SQRT(17)</f>
        <v>7.0021081622941646</v>
      </c>
      <c r="G50" s="17">
        <f t="shared" ref="G50" si="11">_xlfn.STDEV.P(G32:G48)/SQRT(17)</f>
        <v>1.5404182080358177</v>
      </c>
      <c r="H50" s="17">
        <f t="shared" ref="H50:M50" si="12">_xlfn.STDEV.P(H32:H48)/SQRT(17)</f>
        <v>1.2181100896532147</v>
      </c>
      <c r="I50" s="17">
        <f t="shared" si="12"/>
        <v>0.84065243676457935</v>
      </c>
      <c r="J50" s="17">
        <f t="shared" si="12"/>
        <v>1.648809983069206</v>
      </c>
      <c r="K50" s="17">
        <f t="shared" si="12"/>
        <v>0.65254047993702435</v>
      </c>
      <c r="L50" s="17">
        <f t="shared" si="12"/>
        <v>0</v>
      </c>
      <c r="M50" s="17">
        <f t="shared" si="12"/>
        <v>99.131239506227871</v>
      </c>
      <c r="N50" s="28"/>
      <c r="O50" s="34"/>
    </row>
    <row r="51" spans="1:16" ht="15" thickBot="1" x14ac:dyDescent="0.25"/>
    <row r="52" spans="1:16" x14ac:dyDescent="0.2">
      <c r="A52" s="18" t="s">
        <v>27</v>
      </c>
      <c r="B52" s="19" t="s">
        <v>114</v>
      </c>
      <c r="C52" s="20" t="s">
        <v>38</v>
      </c>
      <c r="D52" s="20" t="s">
        <v>110</v>
      </c>
      <c r="E52" s="9" t="s">
        <v>12</v>
      </c>
      <c r="F52" s="20">
        <v>91.981999999999999</v>
      </c>
      <c r="G52" s="20">
        <v>12</v>
      </c>
      <c r="H52" s="20">
        <v>43.274999999999999</v>
      </c>
      <c r="I52" s="20">
        <v>17</v>
      </c>
      <c r="J52" s="20">
        <v>6.3680000000000003</v>
      </c>
      <c r="K52" s="20">
        <v>3</v>
      </c>
      <c r="L52" s="20">
        <v>0</v>
      </c>
      <c r="M52" s="20">
        <v>914</v>
      </c>
      <c r="N52" s="20"/>
      <c r="O52" s="10" t="s">
        <v>69</v>
      </c>
      <c r="P52" s="21"/>
    </row>
    <row r="53" spans="1:16" x14ac:dyDescent="0.2">
      <c r="A53" s="22" t="s">
        <v>28</v>
      </c>
      <c r="B53" s="23" t="s">
        <v>114</v>
      </c>
      <c r="C53" s="24" t="s">
        <v>38</v>
      </c>
      <c r="D53" s="24" t="s">
        <v>110</v>
      </c>
      <c r="E53" s="13" t="s">
        <v>12</v>
      </c>
      <c r="F53" s="24">
        <v>29.904</v>
      </c>
      <c r="G53" s="24">
        <v>10</v>
      </c>
      <c r="H53" s="24">
        <v>23.055</v>
      </c>
      <c r="I53" s="24">
        <v>23</v>
      </c>
      <c r="J53" s="24">
        <v>3.2669999999999999</v>
      </c>
      <c r="K53" s="24">
        <v>1</v>
      </c>
      <c r="L53" s="24">
        <v>0</v>
      </c>
      <c r="M53" s="24">
        <v>53</v>
      </c>
      <c r="N53" s="24"/>
      <c r="O53" s="14" t="s">
        <v>69</v>
      </c>
      <c r="P53" s="21"/>
    </row>
    <row r="54" spans="1:16" x14ac:dyDescent="0.2">
      <c r="A54" s="22" t="s">
        <v>29</v>
      </c>
      <c r="B54" s="23" t="s">
        <v>114</v>
      </c>
      <c r="C54" s="24" t="s">
        <v>38</v>
      </c>
      <c r="D54" s="24" t="s">
        <v>110</v>
      </c>
      <c r="E54" s="13" t="s">
        <v>12</v>
      </c>
      <c r="F54" s="24">
        <v>39.838000000000001</v>
      </c>
      <c r="G54" s="24">
        <v>8</v>
      </c>
      <c r="H54" s="24">
        <v>12.587999999999999</v>
      </c>
      <c r="I54" s="24">
        <v>10</v>
      </c>
      <c r="J54" s="24">
        <v>5.2480000000000002</v>
      </c>
      <c r="K54" s="24">
        <v>2</v>
      </c>
      <c r="L54" s="24">
        <v>0</v>
      </c>
      <c r="M54" s="24">
        <v>0</v>
      </c>
      <c r="N54" s="24"/>
      <c r="O54" s="14" t="s">
        <v>69</v>
      </c>
      <c r="P54" s="21"/>
    </row>
    <row r="55" spans="1:16" x14ac:dyDescent="0.2">
      <c r="A55" s="22" t="s">
        <v>30</v>
      </c>
      <c r="B55" s="23" t="s">
        <v>114</v>
      </c>
      <c r="C55" s="24" t="s">
        <v>38</v>
      </c>
      <c r="D55" s="24" t="s">
        <v>110</v>
      </c>
      <c r="E55" s="13" t="s">
        <v>12</v>
      </c>
      <c r="F55" s="24">
        <v>106.578</v>
      </c>
      <c r="G55" s="24">
        <v>20</v>
      </c>
      <c r="H55" s="24">
        <v>19.172000000000001</v>
      </c>
      <c r="I55" s="24">
        <v>14</v>
      </c>
      <c r="J55" s="24">
        <v>21.82</v>
      </c>
      <c r="K55" s="24">
        <v>10</v>
      </c>
      <c r="L55" s="24">
        <v>0</v>
      </c>
      <c r="M55" s="24">
        <v>1216</v>
      </c>
      <c r="N55" s="24"/>
      <c r="O55" s="14" t="s">
        <v>69</v>
      </c>
      <c r="P55" s="21"/>
    </row>
    <row r="56" spans="1:16" x14ac:dyDescent="0.2">
      <c r="A56" s="22" t="s">
        <v>31</v>
      </c>
      <c r="B56" s="23" t="s">
        <v>114</v>
      </c>
      <c r="C56" s="24" t="s">
        <v>38</v>
      </c>
      <c r="D56" s="24" t="s">
        <v>110</v>
      </c>
      <c r="E56" s="13" t="s">
        <v>12</v>
      </c>
      <c r="F56" s="24">
        <v>50.033999999999999</v>
      </c>
      <c r="G56" s="24">
        <v>18</v>
      </c>
      <c r="H56" s="24">
        <v>21.748000000000001</v>
      </c>
      <c r="I56" s="24">
        <v>13</v>
      </c>
      <c r="J56" s="24">
        <v>10.111000000000001</v>
      </c>
      <c r="K56" s="24">
        <v>5</v>
      </c>
      <c r="L56" s="24">
        <v>0</v>
      </c>
      <c r="M56" s="24">
        <v>801</v>
      </c>
      <c r="N56" s="24"/>
      <c r="O56" s="14" t="s">
        <v>69</v>
      </c>
      <c r="P56" s="21"/>
    </row>
    <row r="57" spans="1:16" x14ac:dyDescent="0.2">
      <c r="A57" s="22" t="s">
        <v>32</v>
      </c>
      <c r="B57" s="23" t="s">
        <v>114</v>
      </c>
      <c r="C57" s="24" t="s">
        <v>38</v>
      </c>
      <c r="D57" s="24" t="s">
        <v>110</v>
      </c>
      <c r="E57" s="13" t="s">
        <v>12</v>
      </c>
      <c r="F57" s="24">
        <v>45.963999999999999</v>
      </c>
      <c r="G57" s="24">
        <v>19</v>
      </c>
      <c r="H57" s="24">
        <v>22.516999999999999</v>
      </c>
      <c r="I57" s="24">
        <v>20</v>
      </c>
      <c r="J57" s="24">
        <v>14.992000000000001</v>
      </c>
      <c r="K57" s="24">
        <v>6</v>
      </c>
      <c r="L57" s="24">
        <v>0</v>
      </c>
      <c r="M57" s="24">
        <v>456</v>
      </c>
      <c r="N57" s="24"/>
      <c r="O57" s="14" t="s">
        <v>69</v>
      </c>
      <c r="P57" s="21"/>
    </row>
    <row r="58" spans="1:16" x14ac:dyDescent="0.2">
      <c r="A58" s="22" t="s">
        <v>33</v>
      </c>
      <c r="B58" s="23" t="s">
        <v>114</v>
      </c>
      <c r="C58" s="24" t="s">
        <v>38</v>
      </c>
      <c r="D58" s="24" t="s">
        <v>110</v>
      </c>
      <c r="E58" s="13" t="s">
        <v>12</v>
      </c>
      <c r="F58" s="24">
        <v>102.13800000000001</v>
      </c>
      <c r="G58" s="24">
        <v>18</v>
      </c>
      <c r="H58" s="24">
        <v>23.605</v>
      </c>
      <c r="I58" s="24">
        <v>12</v>
      </c>
      <c r="J58" s="24">
        <v>15.802</v>
      </c>
      <c r="K58" s="24">
        <v>6</v>
      </c>
      <c r="L58" s="24">
        <v>0</v>
      </c>
      <c r="M58" s="24">
        <v>848</v>
      </c>
      <c r="N58" s="24"/>
      <c r="O58" s="14" t="s">
        <v>69</v>
      </c>
      <c r="P58" s="21"/>
    </row>
    <row r="59" spans="1:16" x14ac:dyDescent="0.2">
      <c r="A59" s="22" t="s">
        <v>34</v>
      </c>
      <c r="B59" s="23" t="s">
        <v>114</v>
      </c>
      <c r="C59" s="24" t="s">
        <v>38</v>
      </c>
      <c r="D59" s="24" t="s">
        <v>110</v>
      </c>
      <c r="E59" s="13" t="s">
        <v>12</v>
      </c>
      <c r="F59" s="24">
        <v>4.04</v>
      </c>
      <c r="G59" s="24">
        <v>3</v>
      </c>
      <c r="H59" s="24">
        <v>12.103</v>
      </c>
      <c r="I59" s="24">
        <v>15</v>
      </c>
      <c r="J59" s="24">
        <v>0</v>
      </c>
      <c r="K59" s="24">
        <v>0</v>
      </c>
      <c r="L59" s="24">
        <v>0</v>
      </c>
      <c r="M59" s="24">
        <v>0</v>
      </c>
      <c r="N59" s="24"/>
      <c r="O59" s="14" t="s">
        <v>69</v>
      </c>
      <c r="P59" s="21"/>
    </row>
    <row r="60" spans="1:16" x14ac:dyDescent="0.2">
      <c r="A60" s="22" t="s">
        <v>35</v>
      </c>
      <c r="B60" s="23" t="s">
        <v>114</v>
      </c>
      <c r="C60" s="24" t="s">
        <v>38</v>
      </c>
      <c r="D60" s="24" t="s">
        <v>110</v>
      </c>
      <c r="E60" s="13" t="s">
        <v>12</v>
      </c>
      <c r="F60" s="24">
        <v>106.018</v>
      </c>
      <c r="G60" s="24">
        <v>13</v>
      </c>
      <c r="H60" s="24">
        <v>21.914999999999999</v>
      </c>
      <c r="I60" s="24">
        <v>9</v>
      </c>
      <c r="J60" s="24">
        <v>25.050999999999998</v>
      </c>
      <c r="K60" s="24">
        <v>7</v>
      </c>
      <c r="L60" s="24">
        <v>0</v>
      </c>
      <c r="M60" s="24">
        <v>739</v>
      </c>
      <c r="N60" s="24"/>
      <c r="O60" s="14" t="s">
        <v>69</v>
      </c>
      <c r="P60" s="21"/>
    </row>
    <row r="61" spans="1:16" x14ac:dyDescent="0.2">
      <c r="A61" s="22" t="s">
        <v>36</v>
      </c>
      <c r="B61" s="23" t="s">
        <v>114</v>
      </c>
      <c r="C61" s="24" t="s">
        <v>38</v>
      </c>
      <c r="D61" s="24" t="s">
        <v>110</v>
      </c>
      <c r="E61" s="13" t="s">
        <v>12</v>
      </c>
      <c r="F61" s="24">
        <v>7.431</v>
      </c>
      <c r="G61" s="24">
        <v>5</v>
      </c>
      <c r="H61" s="24">
        <v>18.902999999999999</v>
      </c>
      <c r="I61" s="24">
        <v>11</v>
      </c>
      <c r="J61" s="24">
        <v>0</v>
      </c>
      <c r="K61" s="24">
        <v>0</v>
      </c>
      <c r="L61" s="24">
        <v>0</v>
      </c>
      <c r="M61" s="24">
        <v>0</v>
      </c>
      <c r="N61" s="24"/>
      <c r="O61" s="14" t="s">
        <v>69</v>
      </c>
      <c r="P61" s="21"/>
    </row>
    <row r="62" spans="1:16" x14ac:dyDescent="0.2">
      <c r="A62" s="22" t="s">
        <v>37</v>
      </c>
      <c r="B62" s="23" t="s">
        <v>114</v>
      </c>
      <c r="C62" s="24" t="s">
        <v>38</v>
      </c>
      <c r="D62" s="24" t="s">
        <v>110</v>
      </c>
      <c r="E62" s="13" t="s">
        <v>12</v>
      </c>
      <c r="F62" s="24">
        <v>6.1269999999999998</v>
      </c>
      <c r="G62" s="24">
        <v>3</v>
      </c>
      <c r="H62" s="24">
        <v>15.489000000000001</v>
      </c>
      <c r="I62" s="24">
        <v>10</v>
      </c>
      <c r="J62" s="24">
        <v>0</v>
      </c>
      <c r="K62" s="24">
        <v>0</v>
      </c>
      <c r="L62" s="24">
        <v>0</v>
      </c>
      <c r="M62" s="24">
        <v>1</v>
      </c>
      <c r="N62" s="24"/>
      <c r="O62" s="14" t="s">
        <v>69</v>
      </c>
      <c r="P62" s="21"/>
    </row>
    <row r="63" spans="1:16" ht="15" thickBot="1" x14ac:dyDescent="0.25">
      <c r="A63" s="59" t="s">
        <v>93</v>
      </c>
      <c r="B63" s="54"/>
      <c r="C63" s="60"/>
      <c r="D63" s="60"/>
      <c r="E63" s="60"/>
      <c r="F63" s="13">
        <f>AVERAGE(F52:F62)</f>
        <v>53.641272727272728</v>
      </c>
      <c r="G63" s="13">
        <f t="shared" ref="G63" si="13">AVERAGE(G52:G62)</f>
        <v>11.727272727272727</v>
      </c>
      <c r="H63" s="13">
        <f t="shared" ref="H63:M63" si="14">AVERAGE(H52:H62)</f>
        <v>21.306363636363635</v>
      </c>
      <c r="I63" s="13">
        <f t="shared" si="14"/>
        <v>14</v>
      </c>
      <c r="J63" s="13">
        <f t="shared" si="14"/>
        <v>9.3326363636363645</v>
      </c>
      <c r="K63" s="13">
        <f t="shared" si="14"/>
        <v>3.6363636363636362</v>
      </c>
      <c r="L63" s="13">
        <f t="shared" si="14"/>
        <v>0</v>
      </c>
      <c r="M63" s="13">
        <f t="shared" si="14"/>
        <v>457.09090909090907</v>
      </c>
      <c r="N63" s="24"/>
      <c r="O63" s="14"/>
      <c r="P63" s="21"/>
    </row>
    <row r="64" spans="1:16" ht="15" thickBot="1" x14ac:dyDescent="0.25">
      <c r="A64" s="61" t="s">
        <v>94</v>
      </c>
      <c r="B64" s="57"/>
      <c r="C64" s="62"/>
      <c r="D64" s="62"/>
      <c r="E64" s="62"/>
      <c r="F64" s="17">
        <f>_xlfn.STDEV.P(F52:F62)/SQRT(11)</f>
        <v>11.869394506541433</v>
      </c>
      <c r="G64" s="17">
        <f t="shared" ref="G64" si="15">_xlfn.STDEV.P(G52:G62)/SQRT(11)</f>
        <v>1.8545940683954056</v>
      </c>
      <c r="H64" s="17">
        <f t="shared" ref="H64:M64" si="16">_xlfn.STDEV.P(H52:H62)/SQRT(11)</f>
        <v>2.4015812878588618</v>
      </c>
      <c r="I64" s="17">
        <f t="shared" si="16"/>
        <v>1.2792042981336624</v>
      </c>
      <c r="J64" s="17">
        <f t="shared" si="16"/>
        <v>2.5729805377194546</v>
      </c>
      <c r="K64" s="17">
        <f t="shared" si="16"/>
        <v>0.97296282001728518</v>
      </c>
      <c r="L64" s="17">
        <f t="shared" si="16"/>
        <v>0</v>
      </c>
      <c r="M64" s="17">
        <f t="shared" si="16"/>
        <v>132.78239543682514</v>
      </c>
      <c r="N64" s="28"/>
      <c r="O64" s="31"/>
      <c r="P64" s="21"/>
    </row>
    <row r="65" spans="1:16" ht="15" thickBot="1" x14ac:dyDescent="0.25">
      <c r="A65" s="21"/>
      <c r="B65" s="21"/>
      <c r="C65" s="21"/>
      <c r="D65" s="21"/>
      <c r="F65" s="21"/>
      <c r="G65" s="21"/>
      <c r="H65" s="21"/>
      <c r="I65" s="21"/>
      <c r="J65" s="21"/>
      <c r="K65" s="21"/>
      <c r="L65" s="21"/>
      <c r="M65" s="21"/>
      <c r="N65" s="21"/>
      <c r="P65" s="21"/>
    </row>
    <row r="66" spans="1:16" x14ac:dyDescent="0.2">
      <c r="A66" s="18" t="s">
        <v>57</v>
      </c>
      <c r="B66" s="19" t="s">
        <v>114</v>
      </c>
      <c r="C66" s="20" t="s">
        <v>109</v>
      </c>
      <c r="D66" s="20" t="s">
        <v>112</v>
      </c>
      <c r="E66" s="9" t="s">
        <v>12</v>
      </c>
      <c r="F66" s="20">
        <v>63.85</v>
      </c>
      <c r="G66" s="20">
        <v>22</v>
      </c>
      <c r="H66" s="20">
        <v>14.02</v>
      </c>
      <c r="I66" s="20">
        <v>9</v>
      </c>
      <c r="J66" s="20">
        <v>13.33</v>
      </c>
      <c r="K66" s="20">
        <v>14</v>
      </c>
      <c r="L66" s="20">
        <v>2</v>
      </c>
      <c r="M66" s="20">
        <v>1241</v>
      </c>
      <c r="N66" s="20"/>
      <c r="O66" s="10" t="s">
        <v>71</v>
      </c>
    </row>
    <row r="67" spans="1:16" x14ac:dyDescent="0.2">
      <c r="A67" s="22" t="s">
        <v>58</v>
      </c>
      <c r="B67" s="23" t="s">
        <v>114</v>
      </c>
      <c r="C67" s="24" t="s">
        <v>109</v>
      </c>
      <c r="D67" s="24" t="s">
        <v>112</v>
      </c>
      <c r="E67" s="13" t="s">
        <v>12</v>
      </c>
      <c r="F67" s="24">
        <v>72.2</v>
      </c>
      <c r="G67" s="24">
        <v>19</v>
      </c>
      <c r="H67" s="24">
        <v>19.5</v>
      </c>
      <c r="I67" s="24">
        <v>17</v>
      </c>
      <c r="J67" s="24">
        <v>12.37</v>
      </c>
      <c r="K67" s="24">
        <v>17</v>
      </c>
      <c r="L67" s="24">
        <v>0</v>
      </c>
      <c r="M67" s="24">
        <v>1359</v>
      </c>
      <c r="N67" s="24"/>
      <c r="O67" s="14" t="s">
        <v>71</v>
      </c>
    </row>
    <row r="68" spans="1:16" x14ac:dyDescent="0.2">
      <c r="A68" s="22" t="s">
        <v>59</v>
      </c>
      <c r="B68" s="23" t="s">
        <v>114</v>
      </c>
      <c r="C68" s="24" t="s">
        <v>109</v>
      </c>
      <c r="D68" s="24" t="s">
        <v>112</v>
      </c>
      <c r="E68" s="13" t="s">
        <v>12</v>
      </c>
      <c r="F68" s="24">
        <v>37.39</v>
      </c>
      <c r="G68" s="24">
        <v>15</v>
      </c>
      <c r="H68" s="24">
        <v>12.29</v>
      </c>
      <c r="I68" s="24">
        <v>12</v>
      </c>
      <c r="J68" s="24">
        <v>8.7899999999999991</v>
      </c>
      <c r="K68" s="24">
        <v>9</v>
      </c>
      <c r="L68" s="24">
        <v>1</v>
      </c>
      <c r="M68" s="24">
        <v>1417</v>
      </c>
      <c r="N68" s="24"/>
      <c r="O68" s="14" t="s">
        <v>71</v>
      </c>
    </row>
    <row r="69" spans="1:16" x14ac:dyDescent="0.2">
      <c r="A69" s="22" t="s">
        <v>60</v>
      </c>
      <c r="B69" s="23" t="s">
        <v>114</v>
      </c>
      <c r="C69" s="24" t="s">
        <v>109</v>
      </c>
      <c r="D69" s="24" t="s">
        <v>112</v>
      </c>
      <c r="E69" s="13" t="s">
        <v>12</v>
      </c>
      <c r="F69" s="24">
        <v>24.78</v>
      </c>
      <c r="G69" s="24">
        <v>16</v>
      </c>
      <c r="H69" s="24">
        <v>12.08</v>
      </c>
      <c r="I69" s="24">
        <v>13</v>
      </c>
      <c r="J69" s="24">
        <v>0</v>
      </c>
      <c r="K69" s="24">
        <v>0</v>
      </c>
      <c r="L69" s="24">
        <v>0</v>
      </c>
      <c r="M69" s="24">
        <v>848</v>
      </c>
      <c r="N69" s="24"/>
      <c r="O69" s="14" t="s">
        <v>71</v>
      </c>
    </row>
    <row r="70" spans="1:16" x14ac:dyDescent="0.2">
      <c r="A70" s="22" t="s">
        <v>61</v>
      </c>
      <c r="B70" s="23" t="s">
        <v>114</v>
      </c>
      <c r="C70" s="24" t="s">
        <v>109</v>
      </c>
      <c r="D70" s="24" t="s">
        <v>112</v>
      </c>
      <c r="E70" s="13" t="s">
        <v>12</v>
      </c>
      <c r="F70" s="24">
        <v>19.45</v>
      </c>
      <c r="G70" s="24">
        <v>11</v>
      </c>
      <c r="H70" s="24">
        <v>7.07</v>
      </c>
      <c r="I70" s="24">
        <v>10</v>
      </c>
      <c r="J70" s="24">
        <v>1.52</v>
      </c>
      <c r="K70" s="24">
        <v>2</v>
      </c>
      <c r="L70" s="24">
        <v>0</v>
      </c>
      <c r="M70" s="24">
        <v>31</v>
      </c>
      <c r="N70" s="24"/>
      <c r="O70" s="14" t="s">
        <v>71</v>
      </c>
    </row>
    <row r="71" spans="1:16" x14ac:dyDescent="0.2">
      <c r="A71" s="22" t="s">
        <v>62</v>
      </c>
      <c r="B71" s="23" t="s">
        <v>114</v>
      </c>
      <c r="C71" s="24" t="s">
        <v>109</v>
      </c>
      <c r="D71" s="24" t="s">
        <v>112</v>
      </c>
      <c r="E71" s="13" t="s">
        <v>12</v>
      </c>
      <c r="F71" s="24">
        <v>49.15</v>
      </c>
      <c r="G71" s="24">
        <v>25</v>
      </c>
      <c r="H71" s="24">
        <v>21.89</v>
      </c>
      <c r="I71" s="24">
        <v>15</v>
      </c>
      <c r="J71" s="24">
        <v>10.71</v>
      </c>
      <c r="K71" s="24">
        <v>10</v>
      </c>
      <c r="L71" s="24">
        <v>0</v>
      </c>
      <c r="M71" s="24">
        <v>1331</v>
      </c>
      <c r="N71" s="24"/>
      <c r="O71" s="14" t="s">
        <v>71</v>
      </c>
    </row>
    <row r="72" spans="1:16" x14ac:dyDescent="0.2">
      <c r="A72" s="22" t="s">
        <v>63</v>
      </c>
      <c r="B72" s="23" t="s">
        <v>114</v>
      </c>
      <c r="C72" s="24" t="s">
        <v>109</v>
      </c>
      <c r="D72" s="24" t="s">
        <v>112</v>
      </c>
      <c r="E72" s="13" t="s">
        <v>12</v>
      </c>
      <c r="F72" s="24">
        <v>27.6</v>
      </c>
      <c r="G72" s="24">
        <v>12</v>
      </c>
      <c r="H72" s="24">
        <v>16.309999999999999</v>
      </c>
      <c r="I72" s="24">
        <v>18</v>
      </c>
      <c r="J72" s="24">
        <v>0</v>
      </c>
      <c r="K72" s="24">
        <v>0</v>
      </c>
      <c r="L72" s="24">
        <v>2</v>
      </c>
      <c r="M72" s="24">
        <v>1049</v>
      </c>
      <c r="N72" s="24"/>
      <c r="O72" s="14" t="s">
        <v>71</v>
      </c>
    </row>
    <row r="73" spans="1:16" x14ac:dyDescent="0.2">
      <c r="A73" s="22" t="s">
        <v>64</v>
      </c>
      <c r="B73" s="23" t="s">
        <v>114</v>
      </c>
      <c r="C73" s="24" t="s">
        <v>109</v>
      </c>
      <c r="D73" s="24" t="s">
        <v>112</v>
      </c>
      <c r="E73" s="13" t="s">
        <v>12</v>
      </c>
      <c r="F73" s="24">
        <v>27.42</v>
      </c>
      <c r="G73" s="24">
        <v>9</v>
      </c>
      <c r="H73" s="24">
        <v>26.44</v>
      </c>
      <c r="I73" s="24">
        <v>30</v>
      </c>
      <c r="J73" s="24">
        <v>6.1</v>
      </c>
      <c r="K73" s="24">
        <v>4</v>
      </c>
      <c r="L73" s="24">
        <v>0</v>
      </c>
      <c r="M73" s="24">
        <v>1046</v>
      </c>
      <c r="N73" s="24"/>
      <c r="O73" s="14" t="s">
        <v>71</v>
      </c>
    </row>
    <row r="74" spans="1:16" x14ac:dyDescent="0.2">
      <c r="A74" s="22" t="s">
        <v>65</v>
      </c>
      <c r="B74" s="23" t="s">
        <v>114</v>
      </c>
      <c r="C74" s="24" t="s">
        <v>109</v>
      </c>
      <c r="D74" s="24" t="s">
        <v>112</v>
      </c>
      <c r="E74" s="13" t="s">
        <v>12</v>
      </c>
      <c r="F74" s="24">
        <v>34.14</v>
      </c>
      <c r="G74" s="24">
        <v>15</v>
      </c>
      <c r="H74" s="24">
        <v>29.23</v>
      </c>
      <c r="I74" s="24">
        <v>24</v>
      </c>
      <c r="J74" s="24">
        <v>10.62</v>
      </c>
      <c r="K74" s="24">
        <v>5</v>
      </c>
      <c r="L74" s="24">
        <v>1</v>
      </c>
      <c r="M74" s="24">
        <v>956</v>
      </c>
      <c r="N74" s="24"/>
      <c r="O74" s="14" t="s">
        <v>71</v>
      </c>
    </row>
    <row r="75" spans="1:16" x14ac:dyDescent="0.2">
      <c r="A75" s="22" t="s">
        <v>66</v>
      </c>
      <c r="B75" s="23" t="s">
        <v>114</v>
      </c>
      <c r="C75" s="24" t="s">
        <v>109</v>
      </c>
      <c r="D75" s="24" t="s">
        <v>112</v>
      </c>
      <c r="E75" s="13" t="s">
        <v>12</v>
      </c>
      <c r="F75" s="24">
        <v>55.55</v>
      </c>
      <c r="G75" s="24">
        <v>22</v>
      </c>
      <c r="H75" s="24">
        <v>20.05</v>
      </c>
      <c r="I75" s="24">
        <v>18</v>
      </c>
      <c r="J75" s="24">
        <v>12.38</v>
      </c>
      <c r="K75" s="24">
        <v>10</v>
      </c>
      <c r="L75" s="24">
        <v>1</v>
      </c>
      <c r="M75" s="24">
        <v>1788</v>
      </c>
      <c r="N75" s="24"/>
      <c r="O75" s="14" t="s">
        <v>71</v>
      </c>
    </row>
    <row r="76" spans="1:16" x14ac:dyDescent="0.2">
      <c r="A76" s="22" t="s">
        <v>67</v>
      </c>
      <c r="B76" s="23" t="s">
        <v>114</v>
      </c>
      <c r="C76" s="24" t="s">
        <v>109</v>
      </c>
      <c r="D76" s="24" t="s">
        <v>112</v>
      </c>
      <c r="E76" s="13" t="s">
        <v>12</v>
      </c>
      <c r="F76" s="24">
        <v>112.77</v>
      </c>
      <c r="G76" s="24">
        <v>32</v>
      </c>
      <c r="H76" s="24">
        <v>23.92</v>
      </c>
      <c r="I76" s="24">
        <v>18</v>
      </c>
      <c r="J76" s="24">
        <v>38.770000000000003</v>
      </c>
      <c r="K76" s="24">
        <v>24</v>
      </c>
      <c r="L76" s="24">
        <v>0</v>
      </c>
      <c r="M76" s="24">
        <v>1041</v>
      </c>
      <c r="N76" s="24"/>
      <c r="O76" s="14" t="s">
        <v>71</v>
      </c>
    </row>
    <row r="77" spans="1:16" x14ac:dyDescent="0.2">
      <c r="A77" s="22" t="s">
        <v>68</v>
      </c>
      <c r="B77" s="23" t="s">
        <v>114</v>
      </c>
      <c r="C77" s="24" t="s">
        <v>109</v>
      </c>
      <c r="D77" s="24" t="s">
        <v>112</v>
      </c>
      <c r="E77" s="13" t="s">
        <v>12</v>
      </c>
      <c r="F77" s="24">
        <v>55.39</v>
      </c>
      <c r="G77" s="24">
        <v>13</v>
      </c>
      <c r="H77" s="24">
        <v>32</v>
      </c>
      <c r="I77" s="24">
        <v>20</v>
      </c>
      <c r="J77" s="24">
        <v>7.43</v>
      </c>
      <c r="K77" s="24">
        <v>6</v>
      </c>
      <c r="L77" s="24">
        <v>0</v>
      </c>
      <c r="M77" s="24">
        <v>1715</v>
      </c>
      <c r="N77" s="24"/>
      <c r="O77" s="14" t="s">
        <v>71</v>
      </c>
    </row>
    <row r="78" spans="1:16" ht="15" thickBot="1" x14ac:dyDescent="0.25">
      <c r="A78" s="59" t="s">
        <v>93</v>
      </c>
      <c r="B78" s="54"/>
      <c r="C78" s="60"/>
      <c r="D78" s="60"/>
      <c r="E78" s="60"/>
      <c r="F78" s="13">
        <f>AVERAGE(F66:F77)</f>
        <v>48.307500000000005</v>
      </c>
      <c r="G78" s="13">
        <f t="shared" ref="G78" si="17">AVERAGE(G66:G77)</f>
        <v>17.583333333333332</v>
      </c>
      <c r="H78" s="13">
        <f t="shared" ref="H78:M78" si="18">AVERAGE(H66:H77)</f>
        <v>19.566666666666666</v>
      </c>
      <c r="I78" s="13">
        <f t="shared" si="18"/>
        <v>17</v>
      </c>
      <c r="J78" s="13">
        <f t="shared" si="18"/>
        <v>10.168333333333335</v>
      </c>
      <c r="K78" s="13">
        <f t="shared" si="18"/>
        <v>8.4166666666666661</v>
      </c>
      <c r="L78" s="13">
        <f t="shared" si="18"/>
        <v>0.58333333333333337</v>
      </c>
      <c r="M78" s="13">
        <f t="shared" si="18"/>
        <v>1151.8333333333333</v>
      </c>
      <c r="N78" s="24"/>
      <c r="O78" s="14"/>
    </row>
    <row r="79" spans="1:16" ht="15" thickBot="1" x14ac:dyDescent="0.25">
      <c r="A79" s="61" t="s">
        <v>94</v>
      </c>
      <c r="B79" s="57"/>
      <c r="C79" s="62"/>
      <c r="D79" s="62"/>
      <c r="E79" s="62"/>
      <c r="F79" s="17">
        <f>_xlfn.STDEV.P(F66:F77)/SQRT(12)</f>
        <v>7.285095527189589</v>
      </c>
      <c r="G79" s="17">
        <f t="shared" ref="G79" si="19">_xlfn.STDEV.P(G66:G77)/SQRT(12)</f>
        <v>1.842621672951241</v>
      </c>
      <c r="H79" s="17">
        <f>_xlfn.STDEV.P(H66:H77)/SQRT(12)</f>
        <v>2.0855589223319777</v>
      </c>
      <c r="I79" s="17">
        <f t="shared" ref="I79" si="20">_xlfn.STDEV.P(I66:I77)/SQRT(12)</f>
        <v>1.6414763002993509</v>
      </c>
      <c r="J79" s="17">
        <f>_xlfn.STDEV.P(J66:J77)/SQRT(12)</f>
        <v>2.8208314459209189</v>
      </c>
      <c r="K79" s="17">
        <f>_xlfn.STDEV.P(K66:K77)/SQRT(12)</f>
        <v>1.9946398078257046</v>
      </c>
      <c r="L79" s="17">
        <f>_xlfn.STDEV.P(L66:L77)/SQRT(12)</f>
        <v>0.2191629699730486</v>
      </c>
      <c r="M79" s="17">
        <f>_xlfn.STDEV.P(M66:M77)/SQRT(12)</f>
        <v>126.27515334321259</v>
      </c>
      <c r="N79" s="28"/>
      <c r="O79" s="32"/>
    </row>
    <row r="80" spans="1:16" ht="15" thickBot="1" x14ac:dyDescent="0.25">
      <c r="A80" s="21"/>
      <c r="B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15" x14ac:dyDescent="0.2">
      <c r="A81" s="7" t="s">
        <v>74</v>
      </c>
      <c r="B81" s="8" t="s">
        <v>114</v>
      </c>
      <c r="C81" s="9" t="s">
        <v>89</v>
      </c>
      <c r="D81" s="9" t="s">
        <v>108</v>
      </c>
      <c r="E81" s="9" t="s">
        <v>12</v>
      </c>
      <c r="F81" s="9">
        <v>3.04</v>
      </c>
      <c r="G81" s="9">
        <v>1</v>
      </c>
      <c r="H81" s="9">
        <v>19.46</v>
      </c>
      <c r="I81" s="9">
        <v>11</v>
      </c>
      <c r="J81" s="9">
        <v>0</v>
      </c>
      <c r="K81" s="9">
        <v>0</v>
      </c>
      <c r="L81" s="9">
        <v>1</v>
      </c>
      <c r="M81" s="9"/>
      <c r="N81" s="20" t="s">
        <v>90</v>
      </c>
      <c r="O81" s="10" t="s">
        <v>91</v>
      </c>
    </row>
    <row r="82" spans="1:15" x14ac:dyDescent="0.2">
      <c r="A82" s="11" t="s">
        <v>75</v>
      </c>
      <c r="B82" s="12" t="s">
        <v>114</v>
      </c>
      <c r="C82" s="13" t="s">
        <v>89</v>
      </c>
      <c r="D82" s="13" t="s">
        <v>108</v>
      </c>
      <c r="E82" s="13" t="s">
        <v>12</v>
      </c>
      <c r="F82" s="13">
        <v>44.09</v>
      </c>
      <c r="G82" s="13">
        <v>10</v>
      </c>
      <c r="H82" s="13">
        <v>13.77</v>
      </c>
      <c r="I82" s="13">
        <v>6</v>
      </c>
      <c r="J82" s="13">
        <v>12.73</v>
      </c>
      <c r="K82" s="13">
        <v>2</v>
      </c>
      <c r="L82" s="13">
        <v>0</v>
      </c>
      <c r="M82" s="13"/>
      <c r="N82" s="24" t="s">
        <v>90</v>
      </c>
      <c r="O82" s="14" t="s">
        <v>91</v>
      </c>
    </row>
    <row r="83" spans="1:15" x14ac:dyDescent="0.2">
      <c r="A83" s="11" t="s">
        <v>76</v>
      </c>
      <c r="B83" s="12" t="s">
        <v>114</v>
      </c>
      <c r="C83" s="13" t="s">
        <v>89</v>
      </c>
      <c r="D83" s="13" t="s">
        <v>108</v>
      </c>
      <c r="E83" s="13" t="s">
        <v>12</v>
      </c>
      <c r="F83" s="13">
        <v>18.350000000000001</v>
      </c>
      <c r="G83" s="13">
        <v>5</v>
      </c>
      <c r="H83" s="13">
        <v>6.3</v>
      </c>
      <c r="I83" s="13">
        <v>2</v>
      </c>
      <c r="J83" s="13">
        <v>4.87</v>
      </c>
      <c r="K83" s="13">
        <v>1</v>
      </c>
      <c r="L83" s="13">
        <v>0</v>
      </c>
      <c r="M83" s="13"/>
      <c r="N83" s="24" t="s">
        <v>90</v>
      </c>
      <c r="O83" s="14" t="s">
        <v>91</v>
      </c>
    </row>
    <row r="84" spans="1:15" x14ac:dyDescent="0.2">
      <c r="A84" s="11" t="s">
        <v>77</v>
      </c>
      <c r="B84" s="12" t="s">
        <v>114</v>
      </c>
      <c r="C84" s="13" t="s">
        <v>89</v>
      </c>
      <c r="D84" s="13" t="s">
        <v>108</v>
      </c>
      <c r="E84" s="13" t="s">
        <v>12</v>
      </c>
      <c r="F84" s="13">
        <v>61.58</v>
      </c>
      <c r="G84" s="13">
        <v>10</v>
      </c>
      <c r="H84" s="13">
        <v>42.2</v>
      </c>
      <c r="I84" s="13">
        <v>20</v>
      </c>
      <c r="J84" s="13">
        <v>62.54</v>
      </c>
      <c r="K84" s="13">
        <v>5</v>
      </c>
      <c r="L84" s="13">
        <v>0</v>
      </c>
      <c r="M84" s="13"/>
      <c r="N84" s="24" t="s">
        <v>90</v>
      </c>
      <c r="O84" s="14" t="s">
        <v>91</v>
      </c>
    </row>
    <row r="85" spans="1:15" x14ac:dyDescent="0.2">
      <c r="A85" s="11" t="s">
        <v>78</v>
      </c>
      <c r="B85" s="12" t="s">
        <v>114</v>
      </c>
      <c r="C85" s="13" t="s">
        <v>89</v>
      </c>
      <c r="D85" s="13" t="s">
        <v>108</v>
      </c>
      <c r="E85" s="13" t="s">
        <v>12</v>
      </c>
      <c r="F85" s="13">
        <v>81.05</v>
      </c>
      <c r="G85" s="13">
        <v>20</v>
      </c>
      <c r="H85" s="13">
        <v>23.81</v>
      </c>
      <c r="I85" s="13">
        <v>14</v>
      </c>
      <c r="J85" s="13">
        <v>44.69</v>
      </c>
      <c r="K85" s="13">
        <v>10</v>
      </c>
      <c r="L85" s="13">
        <v>0</v>
      </c>
      <c r="M85" s="13"/>
      <c r="N85" s="24" t="s">
        <v>90</v>
      </c>
      <c r="O85" s="14" t="s">
        <v>91</v>
      </c>
    </row>
    <row r="86" spans="1:15" x14ac:dyDescent="0.2">
      <c r="A86" s="11" t="s">
        <v>79</v>
      </c>
      <c r="B86" s="12" t="s">
        <v>114</v>
      </c>
      <c r="C86" s="13" t="s">
        <v>89</v>
      </c>
      <c r="D86" s="13" t="s">
        <v>108</v>
      </c>
      <c r="E86" s="13" t="s">
        <v>12</v>
      </c>
      <c r="F86" s="13">
        <v>83.01</v>
      </c>
      <c r="G86" s="13">
        <v>12</v>
      </c>
      <c r="H86" s="13">
        <v>26.34</v>
      </c>
      <c r="I86" s="13">
        <v>12</v>
      </c>
      <c r="J86" s="13">
        <v>2.8</v>
      </c>
      <c r="K86" s="13">
        <v>1</v>
      </c>
      <c r="L86" s="13">
        <v>0</v>
      </c>
      <c r="M86" s="13"/>
      <c r="N86" s="24" t="s">
        <v>90</v>
      </c>
      <c r="O86" s="14" t="s">
        <v>91</v>
      </c>
    </row>
    <row r="87" spans="1:15" x14ac:dyDescent="0.2">
      <c r="A87" s="11" t="s">
        <v>80</v>
      </c>
      <c r="B87" s="12" t="s">
        <v>114</v>
      </c>
      <c r="C87" s="13" t="s">
        <v>89</v>
      </c>
      <c r="D87" s="13" t="s">
        <v>108</v>
      </c>
      <c r="E87" s="13" t="s">
        <v>12</v>
      </c>
      <c r="F87" s="13">
        <v>25.35</v>
      </c>
      <c r="G87" s="13">
        <v>10</v>
      </c>
      <c r="H87" s="13">
        <v>25.95</v>
      </c>
      <c r="I87" s="13">
        <v>10</v>
      </c>
      <c r="J87" s="13">
        <v>2.13</v>
      </c>
      <c r="K87" s="13">
        <v>1</v>
      </c>
      <c r="L87" s="13">
        <v>0</v>
      </c>
      <c r="M87" s="13"/>
      <c r="N87" s="24" t="s">
        <v>90</v>
      </c>
      <c r="O87" s="14" t="s">
        <v>91</v>
      </c>
    </row>
    <row r="88" spans="1:15" x14ac:dyDescent="0.2">
      <c r="A88" s="11" t="s">
        <v>81</v>
      </c>
      <c r="B88" s="12" t="s">
        <v>114</v>
      </c>
      <c r="C88" s="13" t="s">
        <v>89</v>
      </c>
      <c r="D88" s="13" t="s">
        <v>108</v>
      </c>
      <c r="E88" s="13" t="s">
        <v>12</v>
      </c>
      <c r="F88" s="13">
        <v>2.08</v>
      </c>
      <c r="G88" s="13">
        <v>1</v>
      </c>
      <c r="H88" s="13">
        <v>6.67</v>
      </c>
      <c r="I88" s="13">
        <v>4</v>
      </c>
      <c r="J88" s="13">
        <v>0</v>
      </c>
      <c r="K88" s="13">
        <v>0</v>
      </c>
      <c r="L88" s="13">
        <v>0</v>
      </c>
      <c r="M88" s="13"/>
      <c r="N88" s="24" t="s">
        <v>90</v>
      </c>
      <c r="O88" s="14" t="s">
        <v>91</v>
      </c>
    </row>
    <row r="89" spans="1:15" x14ac:dyDescent="0.2">
      <c r="A89" s="11" t="s">
        <v>82</v>
      </c>
      <c r="B89" s="12" t="s">
        <v>114</v>
      </c>
      <c r="C89" s="13" t="s">
        <v>89</v>
      </c>
      <c r="D89" s="13" t="s">
        <v>108</v>
      </c>
      <c r="E89" s="13" t="s">
        <v>12</v>
      </c>
      <c r="F89" s="13">
        <v>68.14</v>
      </c>
      <c r="G89" s="13">
        <v>13</v>
      </c>
      <c r="H89" s="13">
        <v>5.01</v>
      </c>
      <c r="I89" s="13">
        <v>6</v>
      </c>
      <c r="J89" s="13">
        <v>45.47</v>
      </c>
      <c r="K89" s="13">
        <v>8</v>
      </c>
      <c r="L89" s="13">
        <v>0</v>
      </c>
      <c r="M89" s="13"/>
      <c r="N89" s="24" t="s">
        <v>90</v>
      </c>
      <c r="O89" s="14" t="s">
        <v>91</v>
      </c>
    </row>
    <row r="90" spans="1:15" x14ac:dyDescent="0.2">
      <c r="A90" s="11" t="s">
        <v>83</v>
      </c>
      <c r="B90" s="12" t="s">
        <v>114</v>
      </c>
      <c r="C90" s="13" t="s">
        <v>89</v>
      </c>
      <c r="D90" s="13" t="s">
        <v>108</v>
      </c>
      <c r="E90" s="13" t="s">
        <v>12</v>
      </c>
      <c r="F90" s="13">
        <v>70.16</v>
      </c>
      <c r="G90" s="13">
        <v>11</v>
      </c>
      <c r="H90" s="13">
        <v>17.28</v>
      </c>
      <c r="I90" s="13">
        <v>7</v>
      </c>
      <c r="J90" s="13">
        <v>43.43</v>
      </c>
      <c r="K90" s="13">
        <v>6</v>
      </c>
      <c r="L90" s="13">
        <v>0</v>
      </c>
      <c r="M90" s="13"/>
      <c r="N90" s="24" t="s">
        <v>90</v>
      </c>
      <c r="O90" s="14" t="s">
        <v>91</v>
      </c>
    </row>
    <row r="91" spans="1:15" x14ac:dyDescent="0.2">
      <c r="A91" s="11" t="s">
        <v>84</v>
      </c>
      <c r="B91" s="12" t="s">
        <v>114</v>
      </c>
      <c r="C91" s="13" t="s">
        <v>89</v>
      </c>
      <c r="D91" s="13" t="s">
        <v>108</v>
      </c>
      <c r="E91" s="13" t="s">
        <v>12</v>
      </c>
      <c r="F91" s="13">
        <v>98.49</v>
      </c>
      <c r="G91" s="13">
        <v>12</v>
      </c>
      <c r="H91" s="13">
        <v>7.69</v>
      </c>
      <c r="I91" s="13">
        <v>7</v>
      </c>
      <c r="J91" s="13">
        <v>38.86</v>
      </c>
      <c r="K91" s="13">
        <v>7</v>
      </c>
      <c r="L91" s="13">
        <v>0</v>
      </c>
      <c r="M91" s="13"/>
      <c r="N91" s="24" t="s">
        <v>90</v>
      </c>
      <c r="O91" s="14" t="s">
        <v>91</v>
      </c>
    </row>
    <row r="92" spans="1:15" x14ac:dyDescent="0.2">
      <c r="A92" s="11" t="s">
        <v>85</v>
      </c>
      <c r="B92" s="12" t="s">
        <v>114</v>
      </c>
      <c r="C92" s="13" t="s">
        <v>89</v>
      </c>
      <c r="D92" s="13" t="s">
        <v>108</v>
      </c>
      <c r="E92" s="13" t="s">
        <v>12</v>
      </c>
      <c r="F92" s="13">
        <v>78.59</v>
      </c>
      <c r="G92" s="13">
        <v>12</v>
      </c>
      <c r="H92" s="13">
        <v>10.42</v>
      </c>
      <c r="I92" s="13">
        <v>7</v>
      </c>
      <c r="J92" s="13">
        <v>42.94</v>
      </c>
      <c r="K92" s="13">
        <v>12</v>
      </c>
      <c r="L92" s="13">
        <v>0</v>
      </c>
      <c r="M92" s="13"/>
      <c r="N92" s="24" t="s">
        <v>90</v>
      </c>
      <c r="O92" s="14" t="s">
        <v>91</v>
      </c>
    </row>
    <row r="93" spans="1:15" x14ac:dyDescent="0.2">
      <c r="A93" s="11" t="s">
        <v>86</v>
      </c>
      <c r="B93" s="12" t="s">
        <v>114</v>
      </c>
      <c r="C93" s="13" t="s">
        <v>89</v>
      </c>
      <c r="D93" s="13" t="s">
        <v>108</v>
      </c>
      <c r="E93" s="13" t="s">
        <v>12</v>
      </c>
      <c r="F93" s="13">
        <v>42.24</v>
      </c>
      <c r="G93" s="13">
        <v>6</v>
      </c>
      <c r="H93" s="13">
        <v>14.03</v>
      </c>
      <c r="I93" s="13">
        <v>5</v>
      </c>
      <c r="J93" s="13">
        <v>4.9400000000000004</v>
      </c>
      <c r="K93" s="13">
        <v>1</v>
      </c>
      <c r="L93" s="13">
        <v>0</v>
      </c>
      <c r="M93" s="13"/>
      <c r="N93" s="24" t="s">
        <v>90</v>
      </c>
      <c r="O93" s="14" t="s">
        <v>91</v>
      </c>
    </row>
    <row r="94" spans="1:15" x14ac:dyDescent="0.2">
      <c r="A94" s="11" t="s">
        <v>87</v>
      </c>
      <c r="B94" s="12" t="s">
        <v>114</v>
      </c>
      <c r="C94" s="13" t="s">
        <v>89</v>
      </c>
      <c r="D94" s="13" t="s">
        <v>108</v>
      </c>
      <c r="E94" s="13" t="s">
        <v>12</v>
      </c>
      <c r="F94" s="13">
        <v>83.39</v>
      </c>
      <c r="G94" s="13">
        <v>10</v>
      </c>
      <c r="H94" s="13">
        <v>27.42</v>
      </c>
      <c r="I94" s="13">
        <v>9</v>
      </c>
      <c r="J94" s="13">
        <v>24.14</v>
      </c>
      <c r="K94" s="13">
        <v>5</v>
      </c>
      <c r="L94" s="13">
        <v>0</v>
      </c>
      <c r="M94" s="13"/>
      <c r="N94" s="24" t="s">
        <v>90</v>
      </c>
      <c r="O94" s="14" t="s">
        <v>91</v>
      </c>
    </row>
    <row r="95" spans="1:15" x14ac:dyDescent="0.2">
      <c r="A95" s="11" t="s">
        <v>88</v>
      </c>
      <c r="B95" s="12" t="s">
        <v>114</v>
      </c>
      <c r="C95" s="13" t="s">
        <v>89</v>
      </c>
      <c r="D95" s="13" t="s">
        <v>108</v>
      </c>
      <c r="E95" s="13" t="s">
        <v>12</v>
      </c>
      <c r="F95" s="13">
        <v>23.57</v>
      </c>
      <c r="G95" s="13">
        <v>4</v>
      </c>
      <c r="H95" s="13">
        <v>28.91</v>
      </c>
      <c r="I95" s="13">
        <v>12</v>
      </c>
      <c r="J95" s="13">
        <v>10.14</v>
      </c>
      <c r="K95" s="13">
        <v>2</v>
      </c>
      <c r="L95" s="13">
        <v>0</v>
      </c>
      <c r="M95" s="13"/>
      <c r="N95" s="24" t="s">
        <v>90</v>
      </c>
      <c r="O95" s="14" t="s">
        <v>91</v>
      </c>
    </row>
    <row r="96" spans="1:15" ht="15" thickBot="1" x14ac:dyDescent="0.25">
      <c r="A96" s="52" t="s">
        <v>93</v>
      </c>
      <c r="B96" s="53"/>
      <c r="C96" s="53"/>
      <c r="D96" s="53"/>
      <c r="E96" s="54"/>
      <c r="F96" s="13">
        <f>AVERAGE(F81:F95)</f>
        <v>52.208666666666673</v>
      </c>
      <c r="G96" s="13">
        <f t="shared" ref="G96" si="21">AVERAGE(G81:G95)</f>
        <v>9.1333333333333329</v>
      </c>
      <c r="H96" s="13">
        <f>AVERAGE(H81:H95)</f>
        <v>18.350666666666665</v>
      </c>
      <c r="I96" s="13">
        <f>AVERAGE(I81:I95)</f>
        <v>8.8000000000000007</v>
      </c>
      <c r="J96" s="13">
        <f>AVERAGE(J81:J95)</f>
        <v>22.64533333333333</v>
      </c>
      <c r="K96" s="13">
        <f>AVERAGE(K81:K95)</f>
        <v>4.0666666666666664</v>
      </c>
      <c r="L96" s="13">
        <f>AVERAGE(L81:L95)</f>
        <v>6.6666666666666666E-2</v>
      </c>
      <c r="M96" s="13"/>
      <c r="N96" s="13"/>
      <c r="O96" s="14"/>
    </row>
    <row r="97" spans="1:15" ht="15" thickBot="1" x14ac:dyDescent="0.25">
      <c r="A97" s="55" t="s">
        <v>94</v>
      </c>
      <c r="B97" s="56"/>
      <c r="C97" s="56"/>
      <c r="D97" s="56"/>
      <c r="E97" s="57"/>
      <c r="F97" s="17">
        <f>_xlfn.STDEV.P(F81:F95)/SQRT(15)</f>
        <v>7.898898649905659</v>
      </c>
      <c r="G97" s="17">
        <f t="shared" ref="G97" si="22">_xlfn.STDEV.P(G81:G95)/SQRT(15)</f>
        <v>1.2467439072922595</v>
      </c>
      <c r="H97" s="17">
        <f>_xlfn.STDEV.P(H81:H95)/SQRT(15)</f>
        <v>2.6600998254729986</v>
      </c>
      <c r="I97" s="17">
        <f>_xlfn.STDEV.P(I81:I95)/SQRT(15)</f>
        <v>1.1321562514855348</v>
      </c>
      <c r="J97" s="17">
        <f>_xlfn.STDEV.P(J81:J95)/SQRT(15)</f>
        <v>5.3466580936478794</v>
      </c>
      <c r="K97" s="17">
        <f>_xlfn.STDEV.P(K81:K95)/SQRT(15)</f>
        <v>0.95901183710301707</v>
      </c>
      <c r="L97" s="17">
        <f>_xlfn.STDEV.P(L81:L95)/SQRT(15)</f>
        <v>6.4406118871953064E-2</v>
      </c>
      <c r="M97" s="17"/>
      <c r="N97" s="17"/>
      <c r="O97" s="33"/>
    </row>
    <row r="98" spans="1:15" ht="15" thickBot="1" x14ac:dyDescent="0.25"/>
    <row r="99" spans="1:15" x14ac:dyDescent="0.2">
      <c r="A99" s="37">
        <v>56</v>
      </c>
      <c r="B99" s="9" t="s">
        <v>114</v>
      </c>
      <c r="C99" s="9" t="s">
        <v>115</v>
      </c>
      <c r="D99" s="36" t="s">
        <v>112</v>
      </c>
      <c r="E99" s="9" t="s">
        <v>116</v>
      </c>
      <c r="F99" s="38">
        <v>72.253</v>
      </c>
      <c r="G99" s="38">
        <v>15</v>
      </c>
      <c r="H99" s="38">
        <v>33.25</v>
      </c>
      <c r="I99" s="38">
        <v>23</v>
      </c>
      <c r="J99" s="38">
        <v>15.18</v>
      </c>
      <c r="K99" s="38">
        <v>9</v>
      </c>
      <c r="L99" s="38">
        <v>1</v>
      </c>
      <c r="M99" s="9"/>
      <c r="N99" s="9" t="s">
        <v>117</v>
      </c>
      <c r="O99" s="10" t="s">
        <v>118</v>
      </c>
    </row>
    <row r="100" spans="1:15" x14ac:dyDescent="0.2">
      <c r="A100" s="39">
        <v>59</v>
      </c>
      <c r="B100" s="13" t="s">
        <v>114</v>
      </c>
      <c r="C100" s="13" t="s">
        <v>115</v>
      </c>
      <c r="D100" s="35" t="s">
        <v>112</v>
      </c>
      <c r="E100" s="13" t="s">
        <v>116</v>
      </c>
      <c r="F100" s="40">
        <v>47.555</v>
      </c>
      <c r="G100" s="40">
        <v>15</v>
      </c>
      <c r="H100" s="40">
        <v>11.276999999999999</v>
      </c>
      <c r="I100" s="40">
        <v>10</v>
      </c>
      <c r="J100" s="40">
        <v>15.744</v>
      </c>
      <c r="K100" s="40">
        <v>8</v>
      </c>
      <c r="L100" s="40">
        <v>1</v>
      </c>
      <c r="M100" s="13"/>
      <c r="N100" s="13" t="s">
        <v>117</v>
      </c>
      <c r="O100" s="14" t="s">
        <v>118</v>
      </c>
    </row>
    <row r="101" spans="1:15" x14ac:dyDescent="0.2">
      <c r="A101" s="39">
        <v>65</v>
      </c>
      <c r="B101" s="13" t="s">
        <v>114</v>
      </c>
      <c r="C101" s="13" t="s">
        <v>115</v>
      </c>
      <c r="D101" s="35" t="s">
        <v>112</v>
      </c>
      <c r="E101" s="13" t="s">
        <v>116</v>
      </c>
      <c r="F101" s="40">
        <v>26.972000000000001</v>
      </c>
      <c r="G101" s="40">
        <v>15</v>
      </c>
      <c r="H101" s="40">
        <v>13.086</v>
      </c>
      <c r="I101" s="40">
        <v>14</v>
      </c>
      <c r="J101" s="40">
        <v>0</v>
      </c>
      <c r="K101" s="40">
        <v>0</v>
      </c>
      <c r="L101" s="40">
        <v>0</v>
      </c>
      <c r="M101" s="13"/>
      <c r="N101" s="13" t="s">
        <v>117</v>
      </c>
      <c r="O101" s="14" t="s">
        <v>118</v>
      </c>
    </row>
    <row r="102" spans="1:15" x14ac:dyDescent="0.2">
      <c r="A102" s="39">
        <v>82</v>
      </c>
      <c r="B102" s="13" t="s">
        <v>114</v>
      </c>
      <c r="C102" s="13" t="s">
        <v>115</v>
      </c>
      <c r="D102" s="35" t="s">
        <v>112</v>
      </c>
      <c r="E102" s="13" t="s">
        <v>116</v>
      </c>
      <c r="F102" s="40">
        <v>54.286999999999999</v>
      </c>
      <c r="G102" s="40">
        <v>10</v>
      </c>
      <c r="H102" s="40">
        <v>12.927</v>
      </c>
      <c r="I102" s="40">
        <v>8</v>
      </c>
      <c r="J102" s="40">
        <v>3.165</v>
      </c>
      <c r="K102" s="40">
        <v>2</v>
      </c>
      <c r="L102" s="40">
        <v>0</v>
      </c>
      <c r="M102" s="13"/>
      <c r="N102" s="13" t="s">
        <v>117</v>
      </c>
      <c r="O102" s="14" t="s">
        <v>118</v>
      </c>
    </row>
    <row r="103" spans="1:15" x14ac:dyDescent="0.2">
      <c r="A103" s="39">
        <v>84</v>
      </c>
      <c r="B103" s="13" t="s">
        <v>114</v>
      </c>
      <c r="C103" s="13" t="s">
        <v>115</v>
      </c>
      <c r="D103" s="35" t="s">
        <v>112</v>
      </c>
      <c r="E103" s="13" t="s">
        <v>116</v>
      </c>
      <c r="F103" s="40">
        <v>61.393999999999998</v>
      </c>
      <c r="G103" s="40">
        <v>18</v>
      </c>
      <c r="H103" s="40">
        <v>12.634</v>
      </c>
      <c r="I103" s="40">
        <v>14</v>
      </c>
      <c r="J103" s="40">
        <v>2.4039999999999999</v>
      </c>
      <c r="K103" s="40">
        <v>2</v>
      </c>
      <c r="L103" s="40">
        <v>0</v>
      </c>
      <c r="M103" s="13"/>
      <c r="N103" s="13" t="s">
        <v>117</v>
      </c>
      <c r="O103" s="14" t="s">
        <v>118</v>
      </c>
    </row>
    <row r="104" spans="1:15" x14ac:dyDescent="0.2">
      <c r="A104" s="39">
        <v>96</v>
      </c>
      <c r="B104" s="13" t="s">
        <v>114</v>
      </c>
      <c r="C104" s="13" t="s">
        <v>115</v>
      </c>
      <c r="D104" s="35" t="s">
        <v>112</v>
      </c>
      <c r="E104" s="13" t="s">
        <v>116</v>
      </c>
      <c r="F104" s="40">
        <v>90.150999999999996</v>
      </c>
      <c r="G104" s="40">
        <v>17</v>
      </c>
      <c r="H104" s="40">
        <v>24.529</v>
      </c>
      <c r="I104" s="40">
        <v>22</v>
      </c>
      <c r="J104" s="40">
        <v>14.465</v>
      </c>
      <c r="K104" s="40">
        <v>8</v>
      </c>
      <c r="L104" s="40">
        <v>0</v>
      </c>
      <c r="M104" s="13"/>
      <c r="N104" s="13" t="s">
        <v>117</v>
      </c>
      <c r="O104" s="14" t="s">
        <v>118</v>
      </c>
    </row>
    <row r="105" spans="1:15" x14ac:dyDescent="0.2">
      <c r="A105" s="39">
        <v>103</v>
      </c>
      <c r="B105" s="13" t="s">
        <v>114</v>
      </c>
      <c r="C105" s="13" t="s">
        <v>115</v>
      </c>
      <c r="D105" s="35" t="s">
        <v>112</v>
      </c>
      <c r="E105" s="13" t="s">
        <v>116</v>
      </c>
      <c r="F105" s="40">
        <v>31.1</v>
      </c>
      <c r="G105" s="40">
        <v>10</v>
      </c>
      <c r="H105" s="40">
        <v>7.4059999999999997</v>
      </c>
      <c r="I105" s="40">
        <v>8</v>
      </c>
      <c r="J105" s="40">
        <v>8.4730000000000008</v>
      </c>
      <c r="K105" s="40">
        <v>4</v>
      </c>
      <c r="L105" s="40">
        <v>1</v>
      </c>
      <c r="M105" s="13"/>
      <c r="N105" s="13" t="s">
        <v>117</v>
      </c>
      <c r="O105" s="14" t="s">
        <v>118</v>
      </c>
    </row>
    <row r="106" spans="1:15" x14ac:dyDescent="0.2">
      <c r="A106" s="39">
        <v>160</v>
      </c>
      <c r="B106" s="13" t="s">
        <v>114</v>
      </c>
      <c r="C106" s="13" t="s">
        <v>115</v>
      </c>
      <c r="D106" s="35" t="s">
        <v>112</v>
      </c>
      <c r="E106" s="13" t="s">
        <v>116</v>
      </c>
      <c r="F106" s="40">
        <v>38.508000000000003</v>
      </c>
      <c r="G106" s="40">
        <v>15</v>
      </c>
      <c r="H106" s="40">
        <v>11.545999999999999</v>
      </c>
      <c r="I106" s="40">
        <v>17</v>
      </c>
      <c r="J106" s="40">
        <v>6.5679999999999996</v>
      </c>
      <c r="K106" s="40">
        <v>3</v>
      </c>
      <c r="L106" s="40">
        <v>2</v>
      </c>
      <c r="M106" s="13"/>
      <c r="N106" s="13" t="s">
        <v>117</v>
      </c>
      <c r="O106" s="14" t="s">
        <v>118</v>
      </c>
    </row>
    <row r="107" spans="1:15" x14ac:dyDescent="0.2">
      <c r="A107" s="39">
        <v>163</v>
      </c>
      <c r="B107" s="13" t="s">
        <v>114</v>
      </c>
      <c r="C107" s="13" t="s">
        <v>115</v>
      </c>
      <c r="D107" s="35" t="s">
        <v>112</v>
      </c>
      <c r="E107" s="13" t="s">
        <v>116</v>
      </c>
      <c r="F107" s="40">
        <v>25.858000000000001</v>
      </c>
      <c r="G107" s="40">
        <v>3</v>
      </c>
      <c r="H107" s="40">
        <v>6.1580000000000004</v>
      </c>
      <c r="I107" s="40">
        <v>5</v>
      </c>
      <c r="J107" s="40">
        <v>5.0439999999999996</v>
      </c>
      <c r="K107" s="40">
        <v>2</v>
      </c>
      <c r="L107" s="40">
        <v>0</v>
      </c>
      <c r="M107" s="13"/>
      <c r="N107" s="13" t="s">
        <v>117</v>
      </c>
      <c r="O107" s="14" t="s">
        <v>118</v>
      </c>
    </row>
    <row r="108" spans="1:15" x14ac:dyDescent="0.2">
      <c r="A108" s="39">
        <v>166</v>
      </c>
      <c r="B108" s="13" t="s">
        <v>114</v>
      </c>
      <c r="C108" s="13" t="s">
        <v>115</v>
      </c>
      <c r="D108" s="35" t="s">
        <v>112</v>
      </c>
      <c r="E108" s="13" t="s">
        <v>116</v>
      </c>
      <c r="F108" s="40">
        <v>22.082000000000001</v>
      </c>
      <c r="G108" s="40">
        <v>12</v>
      </c>
      <c r="H108" s="40">
        <v>12.904</v>
      </c>
      <c r="I108" s="40">
        <v>11</v>
      </c>
      <c r="J108" s="40">
        <v>2.0379999999999998</v>
      </c>
      <c r="K108" s="40">
        <v>1</v>
      </c>
      <c r="L108" s="40">
        <v>0</v>
      </c>
      <c r="M108" s="13"/>
      <c r="N108" s="13" t="s">
        <v>117</v>
      </c>
      <c r="O108" s="14" t="s">
        <v>118</v>
      </c>
    </row>
    <row r="109" spans="1:15" x14ac:dyDescent="0.2">
      <c r="A109" s="39">
        <v>223</v>
      </c>
      <c r="B109" s="13" t="s">
        <v>114</v>
      </c>
      <c r="C109" s="13" t="s">
        <v>115</v>
      </c>
      <c r="D109" s="35" t="s">
        <v>112</v>
      </c>
      <c r="E109" s="13" t="s">
        <v>116</v>
      </c>
      <c r="F109" s="40">
        <v>22.846</v>
      </c>
      <c r="G109" s="40">
        <v>10</v>
      </c>
      <c r="H109" s="40">
        <v>6.5519999999999996</v>
      </c>
      <c r="I109" s="40">
        <v>10</v>
      </c>
      <c r="J109" s="40">
        <v>6.9790000000000001</v>
      </c>
      <c r="K109" s="40">
        <v>3</v>
      </c>
      <c r="L109" s="40">
        <v>0</v>
      </c>
      <c r="M109" s="13"/>
      <c r="N109" s="13" t="s">
        <v>117</v>
      </c>
      <c r="O109" s="14" t="s">
        <v>118</v>
      </c>
    </row>
    <row r="110" spans="1:15" ht="15" thickBot="1" x14ac:dyDescent="0.25">
      <c r="A110" s="59" t="s">
        <v>93</v>
      </c>
      <c r="B110" s="60"/>
      <c r="C110" s="60"/>
      <c r="D110" s="60"/>
      <c r="E110" s="60"/>
      <c r="F110" s="13">
        <f t="shared" ref="F110:L110" si="23">AVERAGE(F99:F109)</f>
        <v>44.818727272727273</v>
      </c>
      <c r="G110" s="13">
        <f t="shared" si="23"/>
        <v>12.727272727272727</v>
      </c>
      <c r="H110" s="13">
        <f>AVERAGE(H99:H109)</f>
        <v>13.842636363636361</v>
      </c>
      <c r="I110" s="13">
        <f t="shared" si="23"/>
        <v>12.909090909090908</v>
      </c>
      <c r="J110" s="13">
        <f t="shared" si="23"/>
        <v>7.2781818181818174</v>
      </c>
      <c r="K110" s="13">
        <f t="shared" si="23"/>
        <v>3.8181818181818183</v>
      </c>
      <c r="L110" s="13">
        <f t="shared" si="23"/>
        <v>0.45454545454545453</v>
      </c>
      <c r="M110" s="13"/>
      <c r="N110" s="13"/>
      <c r="O110" s="14"/>
    </row>
    <row r="111" spans="1:15" ht="15.75" thickBot="1" x14ac:dyDescent="0.3">
      <c r="A111" s="61" t="s">
        <v>94</v>
      </c>
      <c r="B111" s="62"/>
      <c r="C111" s="62"/>
      <c r="D111" s="62"/>
      <c r="E111" s="62"/>
      <c r="F111" s="17">
        <f t="shared" ref="F111:G111" si="24">_xlfn.STDEV.P(F99:F109)/SQRT(11)</f>
        <v>6.4828651673748476</v>
      </c>
      <c r="G111" s="17">
        <f t="shared" si="24"/>
        <v>1.2337600198687735</v>
      </c>
      <c r="H111" s="17">
        <f>_xlfn.STDEV.P(H99:H109)/SQRT(11)</f>
        <v>2.3356581717830598</v>
      </c>
      <c r="I111" s="17">
        <f t="shared" ref="I111" si="25">_xlfn.STDEV.P(I99:I109)/SQRT(11)</f>
        <v>1.6636837820094939</v>
      </c>
      <c r="J111" s="17">
        <f t="shared" ref="J111:L111" si="26">_xlfn.STDEV.P(J99:J109)/SQRT(11)</f>
        <v>1.6106041668016102</v>
      </c>
      <c r="K111" s="17">
        <f t="shared" si="26"/>
        <v>0.88903496587505482</v>
      </c>
      <c r="L111" s="17">
        <f t="shared" si="26"/>
        <v>0.19765720236531237</v>
      </c>
      <c r="M111" s="17"/>
      <c r="N111" s="17"/>
      <c r="O111" s="41"/>
    </row>
    <row r="112" spans="1:15" ht="15" thickBot="1" x14ac:dyDescent="0.25"/>
    <row r="113" spans="1:15" x14ac:dyDescent="0.2">
      <c r="A113" s="7" t="s">
        <v>119</v>
      </c>
      <c r="B113" s="9" t="s">
        <v>114</v>
      </c>
      <c r="C113" s="9" t="s">
        <v>133</v>
      </c>
      <c r="D113" s="9" t="s">
        <v>110</v>
      </c>
      <c r="E113" s="9" t="s">
        <v>12</v>
      </c>
      <c r="F113" s="9"/>
      <c r="G113" s="9"/>
      <c r="H113" s="9"/>
      <c r="I113" s="9"/>
      <c r="J113" s="9"/>
      <c r="K113" s="9"/>
      <c r="L113" s="9"/>
      <c r="M113" s="9">
        <v>667</v>
      </c>
      <c r="N113" s="9" t="s">
        <v>131</v>
      </c>
      <c r="O113" s="10" t="s">
        <v>132</v>
      </c>
    </row>
    <row r="114" spans="1:15" x14ac:dyDescent="0.2">
      <c r="A114" s="25" t="s">
        <v>120</v>
      </c>
      <c r="B114" s="26" t="s">
        <v>114</v>
      </c>
      <c r="C114" s="26" t="s">
        <v>133</v>
      </c>
      <c r="D114" s="26" t="s">
        <v>110</v>
      </c>
      <c r="E114" s="26" t="s">
        <v>12</v>
      </c>
      <c r="F114" s="26"/>
      <c r="G114" s="26"/>
      <c r="H114" s="26"/>
      <c r="I114" s="26"/>
      <c r="J114" s="26"/>
      <c r="K114" s="26"/>
      <c r="L114" s="26"/>
      <c r="M114" s="26">
        <v>115</v>
      </c>
      <c r="N114" s="26" t="s">
        <v>131</v>
      </c>
      <c r="O114" s="14" t="s">
        <v>132</v>
      </c>
    </row>
    <row r="115" spans="1:15" x14ac:dyDescent="0.2">
      <c r="A115" s="25" t="s">
        <v>121</v>
      </c>
      <c r="B115" s="26" t="s">
        <v>114</v>
      </c>
      <c r="C115" s="26" t="s">
        <v>133</v>
      </c>
      <c r="D115" s="26" t="s">
        <v>110</v>
      </c>
      <c r="E115" s="26" t="s">
        <v>12</v>
      </c>
      <c r="F115" s="26"/>
      <c r="G115" s="26"/>
      <c r="H115" s="26"/>
      <c r="I115" s="26"/>
      <c r="J115" s="26"/>
      <c r="K115" s="26"/>
      <c r="L115" s="26"/>
      <c r="M115" s="26">
        <v>811</v>
      </c>
      <c r="N115" s="26" t="s">
        <v>131</v>
      </c>
      <c r="O115" s="14" t="s">
        <v>132</v>
      </c>
    </row>
    <row r="116" spans="1:15" x14ac:dyDescent="0.2">
      <c r="A116" s="25" t="s">
        <v>122</v>
      </c>
      <c r="B116" s="26" t="s">
        <v>114</v>
      </c>
      <c r="C116" s="26" t="s">
        <v>133</v>
      </c>
      <c r="D116" s="26" t="s">
        <v>110</v>
      </c>
      <c r="E116" s="26" t="s">
        <v>12</v>
      </c>
      <c r="F116" s="26"/>
      <c r="G116" s="26"/>
      <c r="H116" s="26"/>
      <c r="I116" s="26"/>
      <c r="J116" s="26"/>
      <c r="K116" s="26"/>
      <c r="L116" s="26"/>
      <c r="M116" s="26">
        <v>426</v>
      </c>
      <c r="N116" s="26" t="s">
        <v>131</v>
      </c>
      <c r="O116" s="14" t="s">
        <v>132</v>
      </c>
    </row>
    <row r="117" spans="1:15" x14ac:dyDescent="0.2">
      <c r="A117" s="25" t="s">
        <v>123</v>
      </c>
      <c r="B117" s="26" t="s">
        <v>114</v>
      </c>
      <c r="C117" s="26" t="s">
        <v>133</v>
      </c>
      <c r="D117" s="26" t="s">
        <v>110</v>
      </c>
      <c r="E117" s="26" t="s">
        <v>12</v>
      </c>
      <c r="F117" s="26"/>
      <c r="G117" s="26"/>
      <c r="H117" s="26"/>
      <c r="I117" s="26"/>
      <c r="J117" s="26"/>
      <c r="K117" s="26"/>
      <c r="L117" s="26"/>
      <c r="M117" s="26">
        <v>671</v>
      </c>
      <c r="N117" s="26" t="s">
        <v>131</v>
      </c>
      <c r="O117" s="14" t="s">
        <v>132</v>
      </c>
    </row>
    <row r="118" spans="1:15" x14ac:dyDescent="0.2">
      <c r="A118" s="25" t="s">
        <v>124</v>
      </c>
      <c r="B118" s="26" t="s">
        <v>114</v>
      </c>
      <c r="C118" s="26" t="s">
        <v>133</v>
      </c>
      <c r="D118" s="26" t="s">
        <v>110</v>
      </c>
      <c r="E118" s="26" t="s">
        <v>12</v>
      </c>
      <c r="F118" s="26"/>
      <c r="G118" s="26"/>
      <c r="H118" s="26"/>
      <c r="I118" s="26"/>
      <c r="J118" s="26"/>
      <c r="K118" s="26"/>
      <c r="L118" s="26"/>
      <c r="M118" s="26">
        <v>494</v>
      </c>
      <c r="N118" s="26" t="s">
        <v>131</v>
      </c>
      <c r="O118" s="14" t="s">
        <v>132</v>
      </c>
    </row>
    <row r="119" spans="1:15" x14ac:dyDescent="0.2">
      <c r="A119" s="25" t="s">
        <v>125</v>
      </c>
      <c r="B119" s="26" t="s">
        <v>114</v>
      </c>
      <c r="C119" s="26" t="s">
        <v>133</v>
      </c>
      <c r="D119" s="26" t="s">
        <v>110</v>
      </c>
      <c r="E119" s="26" t="s">
        <v>12</v>
      </c>
      <c r="F119" s="26"/>
      <c r="G119" s="26"/>
      <c r="H119" s="26"/>
      <c r="I119" s="26"/>
      <c r="J119" s="26"/>
      <c r="K119" s="26"/>
      <c r="L119" s="26"/>
      <c r="M119" s="26">
        <v>891</v>
      </c>
      <c r="N119" s="26" t="s">
        <v>131</v>
      </c>
      <c r="O119" s="14" t="s">
        <v>132</v>
      </c>
    </row>
    <row r="120" spans="1:15" x14ac:dyDescent="0.2">
      <c r="A120" s="25" t="s">
        <v>126</v>
      </c>
      <c r="B120" s="26" t="s">
        <v>114</v>
      </c>
      <c r="C120" s="26" t="s">
        <v>133</v>
      </c>
      <c r="D120" s="26" t="s">
        <v>110</v>
      </c>
      <c r="E120" s="26" t="s">
        <v>12</v>
      </c>
      <c r="F120" s="26"/>
      <c r="G120" s="26"/>
      <c r="H120" s="26"/>
      <c r="I120" s="26"/>
      <c r="J120" s="26"/>
      <c r="K120" s="26"/>
      <c r="L120" s="26"/>
      <c r="M120" s="26">
        <v>0</v>
      </c>
      <c r="N120" s="26" t="s">
        <v>131</v>
      </c>
      <c r="O120" s="14" t="s">
        <v>132</v>
      </c>
    </row>
    <row r="121" spans="1:15" x14ac:dyDescent="0.2">
      <c r="A121" s="25" t="s">
        <v>127</v>
      </c>
      <c r="B121" s="26" t="s">
        <v>114</v>
      </c>
      <c r="C121" s="26" t="s">
        <v>133</v>
      </c>
      <c r="D121" s="26" t="s">
        <v>110</v>
      </c>
      <c r="E121" s="26" t="s">
        <v>12</v>
      </c>
      <c r="F121" s="26"/>
      <c r="G121" s="26"/>
      <c r="H121" s="26"/>
      <c r="I121" s="26"/>
      <c r="J121" s="26"/>
      <c r="K121" s="26"/>
      <c r="L121" s="26"/>
      <c r="M121" s="26">
        <v>920</v>
      </c>
      <c r="N121" s="26" t="s">
        <v>131</v>
      </c>
      <c r="O121" s="14" t="s">
        <v>132</v>
      </c>
    </row>
    <row r="122" spans="1:15" x14ac:dyDescent="0.2">
      <c r="A122" s="25" t="s">
        <v>128</v>
      </c>
      <c r="B122" s="26" t="s">
        <v>114</v>
      </c>
      <c r="C122" s="26" t="s">
        <v>133</v>
      </c>
      <c r="D122" s="26" t="s">
        <v>110</v>
      </c>
      <c r="E122" s="26" t="s">
        <v>12</v>
      </c>
      <c r="F122" s="26"/>
      <c r="G122" s="26"/>
      <c r="H122" s="26"/>
      <c r="I122" s="26"/>
      <c r="J122" s="26"/>
      <c r="K122" s="26"/>
      <c r="L122" s="26"/>
      <c r="M122" s="26">
        <v>777</v>
      </c>
      <c r="N122" s="26" t="s">
        <v>131</v>
      </c>
      <c r="O122" s="14" t="s">
        <v>132</v>
      </c>
    </row>
    <row r="123" spans="1:15" x14ac:dyDescent="0.2">
      <c r="A123" s="25" t="s">
        <v>129</v>
      </c>
      <c r="B123" s="26" t="s">
        <v>114</v>
      </c>
      <c r="C123" s="26" t="s">
        <v>133</v>
      </c>
      <c r="D123" s="26" t="s">
        <v>110</v>
      </c>
      <c r="E123" s="26" t="s">
        <v>12</v>
      </c>
      <c r="F123" s="26"/>
      <c r="G123" s="26"/>
      <c r="H123" s="26"/>
      <c r="I123" s="26"/>
      <c r="J123" s="26"/>
      <c r="K123" s="26"/>
      <c r="L123" s="26"/>
      <c r="M123" s="26">
        <v>903</v>
      </c>
      <c r="N123" s="26" t="s">
        <v>131</v>
      </c>
      <c r="O123" s="14" t="s">
        <v>132</v>
      </c>
    </row>
    <row r="124" spans="1:15" x14ac:dyDescent="0.2">
      <c r="A124" s="25" t="s">
        <v>130</v>
      </c>
      <c r="B124" s="26" t="s">
        <v>114</v>
      </c>
      <c r="C124" s="26" t="s">
        <v>133</v>
      </c>
      <c r="D124" s="26" t="s">
        <v>110</v>
      </c>
      <c r="E124" s="26" t="s">
        <v>12</v>
      </c>
      <c r="F124" s="26"/>
      <c r="G124" s="26"/>
      <c r="H124" s="26"/>
      <c r="I124" s="26"/>
      <c r="J124" s="26"/>
      <c r="K124" s="26"/>
      <c r="L124" s="26"/>
      <c r="M124" s="26">
        <v>754</v>
      </c>
      <c r="N124" s="26" t="s">
        <v>131</v>
      </c>
      <c r="O124" s="14" t="s">
        <v>132</v>
      </c>
    </row>
    <row r="125" spans="1:15" ht="15" thickBot="1" x14ac:dyDescent="0.25">
      <c r="A125" s="59" t="s">
        <v>93</v>
      </c>
      <c r="B125" s="60"/>
      <c r="C125" s="60"/>
      <c r="D125" s="60"/>
      <c r="E125" s="60"/>
      <c r="F125" s="26"/>
      <c r="G125" s="26"/>
      <c r="H125" s="26"/>
      <c r="I125" s="26"/>
      <c r="J125" s="26"/>
      <c r="K125" s="26"/>
      <c r="L125" s="26"/>
      <c r="M125" s="26">
        <f t="shared" ref="M125" si="27">AVERAGE(M113:M124)</f>
        <v>619.08333333333337</v>
      </c>
      <c r="N125" s="26"/>
      <c r="O125" s="14"/>
    </row>
    <row r="126" spans="1:15" ht="15.75" thickBot="1" x14ac:dyDescent="0.3">
      <c r="A126" s="61" t="s">
        <v>94</v>
      </c>
      <c r="B126" s="62"/>
      <c r="C126" s="62"/>
      <c r="D126" s="62"/>
      <c r="E126" s="62"/>
      <c r="F126" s="27"/>
      <c r="G126" s="27"/>
      <c r="H126" s="27"/>
      <c r="I126" s="27"/>
      <c r="J126" s="27"/>
      <c r="K126" s="27"/>
      <c r="L126" s="27"/>
      <c r="M126" s="27">
        <f t="shared" ref="M126" si="28">_xlfn.STDEV.P(M113:M124)/SQRT(12)</f>
        <v>84.177099875907572</v>
      </c>
      <c r="N126" s="27"/>
      <c r="O126" s="42"/>
    </row>
    <row r="128" spans="1:15" ht="20.25" x14ac:dyDescent="0.3">
      <c r="A128" s="58" t="s">
        <v>95</v>
      </c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</row>
  </sheetData>
  <mergeCells count="18">
    <mergeCell ref="A49:E49"/>
    <mergeCell ref="A50:E50"/>
    <mergeCell ref="A78:E78"/>
    <mergeCell ref="A79:E79"/>
    <mergeCell ref="A110:E110"/>
    <mergeCell ref="A96:E96"/>
    <mergeCell ref="A97:E97"/>
    <mergeCell ref="A128:O128"/>
    <mergeCell ref="A63:E63"/>
    <mergeCell ref="A64:E64"/>
    <mergeCell ref="A111:E111"/>
    <mergeCell ref="A125:E125"/>
    <mergeCell ref="A126:E126"/>
    <mergeCell ref="A1:O1"/>
    <mergeCell ref="A13:E13"/>
    <mergeCell ref="A14:E14"/>
    <mergeCell ref="A29:E29"/>
    <mergeCell ref="A30:E30"/>
  </mergeCells>
  <phoneticPr fontId="2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UCDHS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C. Pride</dc:creator>
  <cp:lastModifiedBy>Owner</cp:lastModifiedBy>
  <dcterms:created xsi:type="dcterms:W3CDTF">2017-09-26T14:11:49Z</dcterms:created>
  <dcterms:modified xsi:type="dcterms:W3CDTF">2020-07-13T23:44:17Z</dcterms:modified>
</cp:coreProperties>
</file>